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20" yWindow="105" windowWidth="19440" windowHeight="12600" activeTab="3"/>
  </bookViews>
  <sheets>
    <sheet name="Linien- und Zeigerdiagramm" sheetId="1" r:id="rId1"/>
    <sheet name="Wirk- Blind- und Scheinleistung" sheetId="5" r:id="rId2"/>
    <sheet name="Blindleistungskompensation" sheetId="4" r:id="rId3"/>
    <sheet name="Reihenkompensation" sheetId="6" r:id="rId4"/>
  </sheets>
  <calcPr calcId="145621"/>
</workbook>
</file>

<file path=xl/calcChain.xml><?xml version="1.0" encoding="utf-8"?>
<calcChain xmlns="http://schemas.openxmlformats.org/spreadsheetml/2006/main">
  <c r="AB36" i="6" l="1"/>
  <c r="AB31" i="6" l="1"/>
  <c r="AC24" i="6"/>
  <c r="AC23" i="6"/>
  <c r="AA22" i="6"/>
  <c r="F9" i="6"/>
  <c r="D9" i="6"/>
  <c r="B9" i="6"/>
  <c r="AB25" i="6"/>
  <c r="AD4" i="6" l="1"/>
  <c r="E6" i="5"/>
  <c r="C6" i="5"/>
  <c r="AB8" i="6" l="1"/>
  <c r="AB7" i="6"/>
  <c r="L18" i="5"/>
  <c r="AB24" i="6" l="1"/>
  <c r="AC25" i="6" s="1"/>
  <c r="AB6" i="6"/>
  <c r="AB4" i="6"/>
  <c r="AD7" i="6"/>
  <c r="AD6" i="6" s="1"/>
  <c r="AA25" i="6"/>
  <c r="AA24" i="6"/>
  <c r="Z24" i="6"/>
  <c r="Z23" i="6"/>
  <c r="AA23" i="6" s="1"/>
  <c r="N11" i="5"/>
  <c r="L11" i="5"/>
  <c r="X8" i="6" l="1"/>
  <c r="N18" i="5"/>
  <c r="H11" i="5" s="1"/>
  <c r="F9" i="5"/>
  <c r="F8" i="5"/>
  <c r="F7" i="5"/>
  <c r="L12" i="5"/>
  <c r="L13" i="5" s="1"/>
  <c r="N10" i="5"/>
  <c r="N13" i="5" s="1"/>
  <c r="L10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1" i="5"/>
  <c r="M412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5" i="5"/>
  <c r="M426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49" i="5"/>
  <c r="M450" i="5"/>
  <c r="M451" i="5"/>
  <c r="M452" i="5"/>
  <c r="M453" i="5"/>
  <c r="M454" i="5"/>
  <c r="M455" i="5"/>
  <c r="M456" i="5"/>
  <c r="M457" i="5"/>
  <c r="M458" i="5"/>
  <c r="M459" i="5"/>
  <c r="M460" i="5"/>
  <c r="M461" i="5"/>
  <c r="M462" i="5"/>
  <c r="M463" i="5"/>
  <c r="M464" i="5"/>
  <c r="M465" i="5"/>
  <c r="M466" i="5"/>
  <c r="M467" i="5"/>
  <c r="M468" i="5"/>
  <c r="M469" i="5"/>
  <c r="M470" i="5"/>
  <c r="M471" i="5"/>
  <c r="M472" i="5"/>
  <c r="M473" i="5"/>
  <c r="M474" i="5"/>
  <c r="M475" i="5"/>
  <c r="M476" i="5"/>
  <c r="M477" i="5"/>
  <c r="M478" i="5"/>
  <c r="M479" i="5"/>
  <c r="M480" i="5"/>
  <c r="M481" i="5"/>
  <c r="M482" i="5"/>
  <c r="M483" i="5"/>
  <c r="M484" i="5"/>
  <c r="M485" i="5"/>
  <c r="M486" i="5"/>
  <c r="M487" i="5"/>
  <c r="M488" i="5"/>
  <c r="M489" i="5"/>
  <c r="M490" i="5"/>
  <c r="M491" i="5"/>
  <c r="M492" i="5"/>
  <c r="M493" i="5"/>
  <c r="M494" i="5"/>
  <c r="M495" i="5"/>
  <c r="M496" i="5"/>
  <c r="M497" i="5"/>
  <c r="M498" i="5"/>
  <c r="M499" i="5"/>
  <c r="M500" i="5"/>
  <c r="M501" i="5"/>
  <c r="M502" i="5"/>
  <c r="M503" i="5"/>
  <c r="M504" i="5"/>
  <c r="M505" i="5"/>
  <c r="M506" i="5"/>
  <c r="M507" i="5"/>
  <c r="M508" i="5"/>
  <c r="M509" i="5"/>
  <c r="M510" i="5"/>
  <c r="M511" i="5"/>
  <c r="M512" i="5"/>
  <c r="M513" i="5"/>
  <c r="M514" i="5"/>
  <c r="M515" i="5"/>
  <c r="M516" i="5"/>
  <c r="M517" i="5"/>
  <c r="M518" i="5"/>
  <c r="M519" i="5"/>
  <c r="M520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3" i="5"/>
  <c r="M534" i="5"/>
  <c r="M535" i="5"/>
  <c r="M536" i="5"/>
  <c r="M537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3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66" i="5"/>
  <c r="M567" i="5"/>
  <c r="M568" i="5"/>
  <c r="M569" i="5"/>
  <c r="M570" i="5"/>
  <c r="M571" i="5"/>
  <c r="M572" i="5"/>
  <c r="M573" i="5"/>
  <c r="M574" i="5"/>
  <c r="M575" i="5"/>
  <c r="M576" i="5"/>
  <c r="M577" i="5"/>
  <c r="M578" i="5"/>
  <c r="M579" i="5"/>
  <c r="M580" i="5"/>
  <c r="M581" i="5"/>
  <c r="M582" i="5"/>
  <c r="M583" i="5"/>
  <c r="M584" i="5"/>
  <c r="M585" i="5"/>
  <c r="M586" i="5"/>
  <c r="M587" i="5"/>
  <c r="M588" i="5"/>
  <c r="M589" i="5"/>
  <c r="M590" i="5"/>
  <c r="M591" i="5"/>
  <c r="M592" i="5"/>
  <c r="M593" i="5"/>
  <c r="M594" i="5"/>
  <c r="M595" i="5"/>
  <c r="M596" i="5"/>
  <c r="M597" i="5"/>
  <c r="M598" i="5"/>
  <c r="M599" i="5"/>
  <c r="M600" i="5"/>
  <c r="M601" i="5"/>
  <c r="M602" i="5"/>
  <c r="M603" i="5"/>
  <c r="M604" i="5"/>
  <c r="M605" i="5"/>
  <c r="M606" i="5"/>
  <c r="M607" i="5"/>
  <c r="M608" i="5"/>
  <c r="M609" i="5"/>
  <c r="M610" i="5"/>
  <c r="M611" i="5"/>
  <c r="M612" i="5"/>
  <c r="M613" i="5"/>
  <c r="M614" i="5"/>
  <c r="M615" i="5"/>
  <c r="M616" i="5"/>
  <c r="M617" i="5"/>
  <c r="M618" i="5"/>
  <c r="M619" i="5"/>
  <c r="M620" i="5"/>
  <c r="M621" i="5"/>
  <c r="M622" i="5"/>
  <c r="M623" i="5"/>
  <c r="M624" i="5"/>
  <c r="M625" i="5"/>
  <c r="M626" i="5"/>
  <c r="M627" i="5"/>
  <c r="M628" i="5"/>
  <c r="M629" i="5"/>
  <c r="M630" i="5"/>
  <c r="M631" i="5"/>
  <c r="M632" i="5"/>
  <c r="M633" i="5"/>
  <c r="M634" i="5"/>
  <c r="M635" i="5"/>
  <c r="M636" i="5"/>
  <c r="M637" i="5"/>
  <c r="M638" i="5"/>
  <c r="M639" i="5"/>
  <c r="M640" i="5"/>
  <c r="M641" i="5"/>
  <c r="M642" i="5"/>
  <c r="M643" i="5"/>
  <c r="M644" i="5"/>
  <c r="M645" i="5"/>
  <c r="M646" i="5"/>
  <c r="M647" i="5"/>
  <c r="M648" i="5"/>
  <c r="M649" i="5"/>
  <c r="M650" i="5"/>
  <c r="M651" i="5"/>
  <c r="M652" i="5"/>
  <c r="M653" i="5"/>
  <c r="M654" i="5"/>
  <c r="M655" i="5"/>
  <c r="M656" i="5"/>
  <c r="M657" i="5"/>
  <c r="M658" i="5"/>
  <c r="M659" i="5"/>
  <c r="M660" i="5"/>
  <c r="M661" i="5"/>
  <c r="M662" i="5"/>
  <c r="M663" i="5"/>
  <c r="M664" i="5"/>
  <c r="M665" i="5"/>
  <c r="M666" i="5"/>
  <c r="M667" i="5"/>
  <c r="M668" i="5"/>
  <c r="M669" i="5"/>
  <c r="M670" i="5"/>
  <c r="M671" i="5"/>
  <c r="M672" i="5"/>
  <c r="M673" i="5"/>
  <c r="M674" i="5"/>
  <c r="M675" i="5"/>
  <c r="M676" i="5"/>
  <c r="M677" i="5"/>
  <c r="M678" i="5"/>
  <c r="M679" i="5"/>
  <c r="M680" i="5"/>
  <c r="M681" i="5"/>
  <c r="M682" i="5"/>
  <c r="M683" i="5"/>
  <c r="M684" i="5"/>
  <c r="M685" i="5"/>
  <c r="M686" i="5"/>
  <c r="M687" i="5"/>
  <c r="M688" i="5"/>
  <c r="M689" i="5"/>
  <c r="M690" i="5"/>
  <c r="M691" i="5"/>
  <c r="M692" i="5"/>
  <c r="M693" i="5"/>
  <c r="M694" i="5"/>
  <c r="M695" i="5"/>
  <c r="M696" i="5"/>
  <c r="M697" i="5"/>
  <c r="M698" i="5"/>
  <c r="M699" i="5"/>
  <c r="M700" i="5"/>
  <c r="M701" i="5"/>
  <c r="M702" i="5"/>
  <c r="M703" i="5"/>
  <c r="M704" i="5"/>
  <c r="M705" i="5"/>
  <c r="M706" i="5"/>
  <c r="M707" i="5"/>
  <c r="M708" i="5"/>
  <c r="M709" i="5"/>
  <c r="M710" i="5"/>
  <c r="M711" i="5"/>
  <c r="M712" i="5"/>
  <c r="M713" i="5"/>
  <c r="M714" i="5"/>
  <c r="M715" i="5"/>
  <c r="M716" i="5"/>
  <c r="M717" i="5"/>
  <c r="M718" i="5"/>
  <c r="M719" i="5"/>
  <c r="M720" i="5"/>
  <c r="M721" i="5"/>
  <c r="M722" i="5"/>
  <c r="M723" i="5"/>
  <c r="M724" i="5"/>
  <c r="M725" i="5"/>
  <c r="M726" i="5"/>
  <c r="M727" i="5"/>
  <c r="M728" i="5"/>
  <c r="M729" i="5"/>
  <c r="M730" i="5"/>
  <c r="M731" i="5"/>
  <c r="M732" i="5"/>
  <c r="M733" i="5"/>
  <c r="M734" i="5"/>
  <c r="M735" i="5"/>
  <c r="M736" i="5"/>
  <c r="M737" i="5"/>
  <c r="M738" i="5"/>
  <c r="M739" i="5"/>
  <c r="M740" i="5"/>
  <c r="M741" i="5"/>
  <c r="M742" i="5"/>
  <c r="M743" i="5"/>
  <c r="M744" i="5"/>
  <c r="M745" i="5"/>
  <c r="M746" i="5"/>
  <c r="M25" i="5"/>
  <c r="F12" i="5"/>
  <c r="L6" i="5"/>
  <c r="N6" i="5"/>
  <c r="K746" i="5"/>
  <c r="K745" i="5"/>
  <c r="K744" i="5"/>
  <c r="K743" i="5"/>
  <c r="K742" i="5"/>
  <c r="K741" i="5"/>
  <c r="K740" i="5"/>
  <c r="K739" i="5"/>
  <c r="K738" i="5"/>
  <c r="K737" i="5"/>
  <c r="K736" i="5"/>
  <c r="K735" i="5"/>
  <c r="K734" i="5"/>
  <c r="K733" i="5"/>
  <c r="K732" i="5"/>
  <c r="K731" i="5"/>
  <c r="K730" i="5"/>
  <c r="K729" i="5"/>
  <c r="K728" i="5"/>
  <c r="K727" i="5"/>
  <c r="K726" i="5"/>
  <c r="K725" i="5"/>
  <c r="K724" i="5"/>
  <c r="K723" i="5"/>
  <c r="K722" i="5"/>
  <c r="K721" i="5"/>
  <c r="K720" i="5"/>
  <c r="K719" i="5"/>
  <c r="K718" i="5"/>
  <c r="K717" i="5"/>
  <c r="K716" i="5"/>
  <c r="K715" i="5"/>
  <c r="K714" i="5"/>
  <c r="K713" i="5"/>
  <c r="K712" i="5"/>
  <c r="K711" i="5"/>
  <c r="K710" i="5"/>
  <c r="K709" i="5"/>
  <c r="K708" i="5"/>
  <c r="K707" i="5"/>
  <c r="K706" i="5"/>
  <c r="K705" i="5"/>
  <c r="K704" i="5"/>
  <c r="K703" i="5"/>
  <c r="K702" i="5"/>
  <c r="K701" i="5"/>
  <c r="K700" i="5"/>
  <c r="K699" i="5"/>
  <c r="K698" i="5"/>
  <c r="K697" i="5"/>
  <c r="K696" i="5"/>
  <c r="K695" i="5"/>
  <c r="K694" i="5"/>
  <c r="K693" i="5"/>
  <c r="K692" i="5"/>
  <c r="K691" i="5"/>
  <c r="K690" i="5"/>
  <c r="K689" i="5"/>
  <c r="K688" i="5"/>
  <c r="K687" i="5"/>
  <c r="K686" i="5"/>
  <c r="K685" i="5"/>
  <c r="K684" i="5"/>
  <c r="K683" i="5"/>
  <c r="K682" i="5"/>
  <c r="K681" i="5"/>
  <c r="K680" i="5"/>
  <c r="K679" i="5"/>
  <c r="K678" i="5"/>
  <c r="K677" i="5"/>
  <c r="K676" i="5"/>
  <c r="K675" i="5"/>
  <c r="K674" i="5"/>
  <c r="K673" i="5"/>
  <c r="K672" i="5"/>
  <c r="K671" i="5"/>
  <c r="K670" i="5"/>
  <c r="K669" i="5"/>
  <c r="K668" i="5"/>
  <c r="K667" i="5"/>
  <c r="K666" i="5"/>
  <c r="K665" i="5"/>
  <c r="K664" i="5"/>
  <c r="K663" i="5"/>
  <c r="K662" i="5"/>
  <c r="K661" i="5"/>
  <c r="K660" i="5"/>
  <c r="K659" i="5"/>
  <c r="K658" i="5"/>
  <c r="K657" i="5"/>
  <c r="K656" i="5"/>
  <c r="K655" i="5"/>
  <c r="K654" i="5"/>
  <c r="K653" i="5"/>
  <c r="K652" i="5"/>
  <c r="K651" i="5"/>
  <c r="K650" i="5"/>
  <c r="K649" i="5"/>
  <c r="K648" i="5"/>
  <c r="K647" i="5"/>
  <c r="K646" i="5"/>
  <c r="K645" i="5"/>
  <c r="K644" i="5"/>
  <c r="K643" i="5"/>
  <c r="K642" i="5"/>
  <c r="K641" i="5"/>
  <c r="K640" i="5"/>
  <c r="K639" i="5"/>
  <c r="K638" i="5"/>
  <c r="K637" i="5"/>
  <c r="K636" i="5"/>
  <c r="K635" i="5"/>
  <c r="K634" i="5"/>
  <c r="K633" i="5"/>
  <c r="K632" i="5"/>
  <c r="K631" i="5"/>
  <c r="K630" i="5"/>
  <c r="K629" i="5"/>
  <c r="K628" i="5"/>
  <c r="K627" i="5"/>
  <c r="K626" i="5"/>
  <c r="K625" i="5"/>
  <c r="K624" i="5"/>
  <c r="K623" i="5"/>
  <c r="K622" i="5"/>
  <c r="K621" i="5"/>
  <c r="K620" i="5"/>
  <c r="K619" i="5"/>
  <c r="K618" i="5"/>
  <c r="K617" i="5"/>
  <c r="K616" i="5"/>
  <c r="K615" i="5"/>
  <c r="K614" i="5"/>
  <c r="K613" i="5"/>
  <c r="K612" i="5"/>
  <c r="K611" i="5"/>
  <c r="K610" i="5"/>
  <c r="K609" i="5"/>
  <c r="K608" i="5"/>
  <c r="K607" i="5"/>
  <c r="K606" i="5"/>
  <c r="K605" i="5"/>
  <c r="K604" i="5"/>
  <c r="K603" i="5"/>
  <c r="K602" i="5"/>
  <c r="K601" i="5"/>
  <c r="K600" i="5"/>
  <c r="K599" i="5"/>
  <c r="K598" i="5"/>
  <c r="K597" i="5"/>
  <c r="K596" i="5"/>
  <c r="K595" i="5"/>
  <c r="K594" i="5"/>
  <c r="K593" i="5"/>
  <c r="K592" i="5"/>
  <c r="K591" i="5"/>
  <c r="K590" i="5"/>
  <c r="K589" i="5"/>
  <c r="K588" i="5"/>
  <c r="K587" i="5"/>
  <c r="K586" i="5"/>
  <c r="K585" i="5"/>
  <c r="K584" i="5"/>
  <c r="K583" i="5"/>
  <c r="K582" i="5"/>
  <c r="K581" i="5"/>
  <c r="K580" i="5"/>
  <c r="K579" i="5"/>
  <c r="K578" i="5"/>
  <c r="K577" i="5"/>
  <c r="K576" i="5"/>
  <c r="K575" i="5"/>
  <c r="K574" i="5"/>
  <c r="K573" i="5"/>
  <c r="K572" i="5"/>
  <c r="K571" i="5"/>
  <c r="K570" i="5"/>
  <c r="K569" i="5"/>
  <c r="K568" i="5"/>
  <c r="K567" i="5"/>
  <c r="K566" i="5"/>
  <c r="K565" i="5"/>
  <c r="K564" i="5"/>
  <c r="K563" i="5"/>
  <c r="K562" i="5"/>
  <c r="K561" i="5"/>
  <c r="K560" i="5"/>
  <c r="K559" i="5"/>
  <c r="K558" i="5"/>
  <c r="K557" i="5"/>
  <c r="K556" i="5"/>
  <c r="K555" i="5"/>
  <c r="K554" i="5"/>
  <c r="K553" i="5"/>
  <c r="K552" i="5"/>
  <c r="K551" i="5"/>
  <c r="K550" i="5"/>
  <c r="N550" i="5" s="1"/>
  <c r="K549" i="5"/>
  <c r="K548" i="5"/>
  <c r="K547" i="5"/>
  <c r="K546" i="5"/>
  <c r="K545" i="5"/>
  <c r="K544" i="5"/>
  <c r="K543" i="5"/>
  <c r="K542" i="5"/>
  <c r="N542" i="5" s="1"/>
  <c r="K541" i="5"/>
  <c r="N541" i="5" s="1"/>
  <c r="K540" i="5"/>
  <c r="K539" i="5"/>
  <c r="K538" i="5"/>
  <c r="K537" i="5"/>
  <c r="K536" i="5"/>
  <c r="K535" i="5"/>
  <c r="K534" i="5"/>
  <c r="N534" i="5" s="1"/>
  <c r="K533" i="5"/>
  <c r="N533" i="5" s="1"/>
  <c r="K532" i="5"/>
  <c r="K531" i="5"/>
  <c r="K530" i="5"/>
  <c r="K529" i="5"/>
  <c r="K528" i="5"/>
  <c r="K527" i="5"/>
  <c r="K526" i="5"/>
  <c r="N526" i="5" s="1"/>
  <c r="K525" i="5"/>
  <c r="N525" i="5" s="1"/>
  <c r="K524" i="5"/>
  <c r="K523" i="5"/>
  <c r="K522" i="5"/>
  <c r="K521" i="5"/>
  <c r="K520" i="5"/>
  <c r="K519" i="5"/>
  <c r="N519" i="5" s="1"/>
  <c r="K518" i="5"/>
  <c r="N518" i="5" s="1"/>
  <c r="K517" i="5"/>
  <c r="N517" i="5" s="1"/>
  <c r="K516" i="5"/>
  <c r="K515" i="5"/>
  <c r="K514" i="5"/>
  <c r="K513" i="5"/>
  <c r="K512" i="5"/>
  <c r="K511" i="5"/>
  <c r="N511" i="5" s="1"/>
  <c r="K510" i="5"/>
  <c r="N510" i="5" s="1"/>
  <c r="K509" i="5"/>
  <c r="N509" i="5" s="1"/>
  <c r="K508" i="5"/>
  <c r="K507" i="5"/>
  <c r="K506" i="5"/>
  <c r="K505" i="5"/>
  <c r="K504" i="5"/>
  <c r="K503" i="5"/>
  <c r="N503" i="5" s="1"/>
  <c r="K502" i="5"/>
  <c r="N502" i="5" s="1"/>
  <c r="K501" i="5"/>
  <c r="N501" i="5" s="1"/>
  <c r="K500" i="5"/>
  <c r="K499" i="5"/>
  <c r="K498" i="5"/>
  <c r="K497" i="5"/>
  <c r="K496" i="5"/>
  <c r="K495" i="5"/>
  <c r="N495" i="5" s="1"/>
  <c r="K494" i="5"/>
  <c r="N494" i="5" s="1"/>
  <c r="K493" i="5"/>
  <c r="N493" i="5" s="1"/>
  <c r="K492" i="5"/>
  <c r="K491" i="5"/>
  <c r="K490" i="5"/>
  <c r="K489" i="5"/>
  <c r="K488" i="5"/>
  <c r="K487" i="5"/>
  <c r="N487" i="5" s="1"/>
  <c r="K486" i="5"/>
  <c r="N486" i="5" s="1"/>
  <c r="K485" i="5"/>
  <c r="N485" i="5" s="1"/>
  <c r="K484" i="5"/>
  <c r="K483" i="5"/>
  <c r="K482" i="5"/>
  <c r="K481" i="5"/>
  <c r="K480" i="5"/>
  <c r="K479" i="5"/>
  <c r="N479" i="5" s="1"/>
  <c r="K478" i="5"/>
  <c r="N478" i="5" s="1"/>
  <c r="K477" i="5"/>
  <c r="N477" i="5" s="1"/>
  <c r="K476" i="5"/>
  <c r="K475" i="5"/>
  <c r="K474" i="5"/>
  <c r="K473" i="5"/>
  <c r="K472" i="5"/>
  <c r="K471" i="5"/>
  <c r="N471" i="5" s="1"/>
  <c r="K470" i="5"/>
  <c r="N470" i="5" s="1"/>
  <c r="K469" i="5"/>
  <c r="N469" i="5" s="1"/>
  <c r="K468" i="5"/>
  <c r="K467" i="5"/>
  <c r="K466" i="5"/>
  <c r="K465" i="5"/>
  <c r="K464" i="5"/>
  <c r="K463" i="5"/>
  <c r="N463" i="5" s="1"/>
  <c r="K462" i="5"/>
  <c r="N462" i="5" s="1"/>
  <c r="K461" i="5"/>
  <c r="N461" i="5" s="1"/>
  <c r="K460" i="5"/>
  <c r="K459" i="5"/>
  <c r="N459" i="5" s="1"/>
  <c r="K458" i="5"/>
  <c r="K457" i="5"/>
  <c r="K456" i="5"/>
  <c r="K455" i="5"/>
  <c r="N455" i="5" s="1"/>
  <c r="K454" i="5"/>
  <c r="N454" i="5" s="1"/>
  <c r="K453" i="5"/>
  <c r="N453" i="5" s="1"/>
  <c r="K452" i="5"/>
  <c r="K451" i="5"/>
  <c r="N451" i="5" s="1"/>
  <c r="K450" i="5"/>
  <c r="K449" i="5"/>
  <c r="K448" i="5"/>
  <c r="N448" i="5" s="1"/>
  <c r="K447" i="5"/>
  <c r="N447" i="5" s="1"/>
  <c r="K446" i="5"/>
  <c r="N446" i="5" s="1"/>
  <c r="K445" i="5"/>
  <c r="N445" i="5" s="1"/>
  <c r="K444" i="5"/>
  <c r="K443" i="5"/>
  <c r="N443" i="5" s="1"/>
  <c r="K442" i="5"/>
  <c r="K441" i="5"/>
  <c r="K440" i="5"/>
  <c r="N440" i="5" s="1"/>
  <c r="K439" i="5"/>
  <c r="N439" i="5" s="1"/>
  <c r="K438" i="5"/>
  <c r="N438" i="5" s="1"/>
  <c r="K437" i="5"/>
  <c r="N437" i="5" s="1"/>
  <c r="K436" i="5"/>
  <c r="K435" i="5"/>
  <c r="N435" i="5" s="1"/>
  <c r="K434" i="5"/>
  <c r="K433" i="5"/>
  <c r="K432" i="5"/>
  <c r="N432" i="5" s="1"/>
  <c r="K431" i="5"/>
  <c r="N431" i="5" s="1"/>
  <c r="K430" i="5"/>
  <c r="N430" i="5" s="1"/>
  <c r="K429" i="5"/>
  <c r="N429" i="5" s="1"/>
  <c r="K428" i="5"/>
  <c r="K427" i="5"/>
  <c r="N427" i="5" s="1"/>
  <c r="K426" i="5"/>
  <c r="K425" i="5"/>
  <c r="K424" i="5"/>
  <c r="N424" i="5" s="1"/>
  <c r="K423" i="5"/>
  <c r="N423" i="5" s="1"/>
  <c r="K422" i="5"/>
  <c r="N422" i="5" s="1"/>
  <c r="K421" i="5"/>
  <c r="N421" i="5" s="1"/>
  <c r="K420" i="5"/>
  <c r="K419" i="5"/>
  <c r="N419" i="5" s="1"/>
  <c r="K418" i="5"/>
  <c r="K417" i="5"/>
  <c r="K416" i="5"/>
  <c r="N416" i="5" s="1"/>
  <c r="K415" i="5"/>
  <c r="N415" i="5" s="1"/>
  <c r="K414" i="5"/>
  <c r="N414" i="5" s="1"/>
  <c r="K413" i="5"/>
  <c r="N413" i="5" s="1"/>
  <c r="K412" i="5"/>
  <c r="K411" i="5"/>
  <c r="N411" i="5" s="1"/>
  <c r="K410" i="5"/>
  <c r="K409" i="5"/>
  <c r="K408" i="5"/>
  <c r="N408" i="5" s="1"/>
  <c r="K407" i="5"/>
  <c r="N407" i="5" s="1"/>
  <c r="K406" i="5"/>
  <c r="N406" i="5" s="1"/>
  <c r="K405" i="5"/>
  <c r="N405" i="5" s="1"/>
  <c r="K404" i="5"/>
  <c r="K403" i="5"/>
  <c r="N403" i="5" s="1"/>
  <c r="K402" i="5"/>
  <c r="K401" i="5"/>
  <c r="K400" i="5"/>
  <c r="N400" i="5" s="1"/>
  <c r="K399" i="5"/>
  <c r="N399" i="5" s="1"/>
  <c r="K398" i="5"/>
  <c r="N398" i="5" s="1"/>
  <c r="K397" i="5"/>
  <c r="N397" i="5" s="1"/>
  <c r="K396" i="5"/>
  <c r="K395" i="5"/>
  <c r="N395" i="5" s="1"/>
  <c r="K394" i="5"/>
  <c r="K393" i="5"/>
  <c r="K392" i="5"/>
  <c r="N392" i="5" s="1"/>
  <c r="K391" i="5"/>
  <c r="N391" i="5" s="1"/>
  <c r="K390" i="5"/>
  <c r="N390" i="5" s="1"/>
  <c r="K389" i="5"/>
  <c r="N389" i="5" s="1"/>
  <c r="K388" i="5"/>
  <c r="K387" i="5"/>
  <c r="N387" i="5" s="1"/>
  <c r="K386" i="5"/>
  <c r="K385" i="5"/>
  <c r="K384" i="5"/>
  <c r="N384" i="5" s="1"/>
  <c r="K383" i="5"/>
  <c r="N383" i="5" s="1"/>
  <c r="K382" i="5"/>
  <c r="N382" i="5" s="1"/>
  <c r="K381" i="5"/>
  <c r="N381" i="5" s="1"/>
  <c r="K380" i="5"/>
  <c r="K379" i="5"/>
  <c r="N379" i="5" s="1"/>
  <c r="K378" i="5"/>
  <c r="K377" i="5"/>
  <c r="K376" i="5"/>
  <c r="N376" i="5" s="1"/>
  <c r="K375" i="5"/>
  <c r="N375" i="5" s="1"/>
  <c r="K374" i="5"/>
  <c r="N374" i="5" s="1"/>
  <c r="K373" i="5"/>
  <c r="N373" i="5" s="1"/>
  <c r="K372" i="5"/>
  <c r="K371" i="5"/>
  <c r="N371" i="5" s="1"/>
  <c r="K370" i="5"/>
  <c r="K369" i="5"/>
  <c r="K368" i="5"/>
  <c r="N368" i="5" s="1"/>
  <c r="K367" i="5"/>
  <c r="N367" i="5" s="1"/>
  <c r="K366" i="5"/>
  <c r="N366" i="5" s="1"/>
  <c r="K365" i="5"/>
  <c r="N365" i="5" s="1"/>
  <c r="K364" i="5"/>
  <c r="K363" i="5"/>
  <c r="N363" i="5" s="1"/>
  <c r="K362" i="5"/>
  <c r="K361" i="5"/>
  <c r="K360" i="5"/>
  <c r="N360" i="5" s="1"/>
  <c r="K359" i="5"/>
  <c r="N359" i="5" s="1"/>
  <c r="K358" i="5"/>
  <c r="N358" i="5" s="1"/>
  <c r="K357" i="5"/>
  <c r="N357" i="5" s="1"/>
  <c r="K356" i="5"/>
  <c r="K355" i="5"/>
  <c r="N355" i="5" s="1"/>
  <c r="K354" i="5"/>
  <c r="K353" i="5"/>
  <c r="K352" i="5"/>
  <c r="N352" i="5" s="1"/>
  <c r="K351" i="5"/>
  <c r="N351" i="5" s="1"/>
  <c r="K350" i="5"/>
  <c r="N350" i="5" s="1"/>
  <c r="K349" i="5"/>
  <c r="N349" i="5" s="1"/>
  <c r="K348" i="5"/>
  <c r="K347" i="5"/>
  <c r="N347" i="5" s="1"/>
  <c r="K346" i="5"/>
  <c r="K345" i="5"/>
  <c r="K344" i="5"/>
  <c r="N344" i="5" s="1"/>
  <c r="K343" i="5"/>
  <c r="N343" i="5" s="1"/>
  <c r="K342" i="5"/>
  <c r="N342" i="5" s="1"/>
  <c r="K341" i="5"/>
  <c r="N341" i="5" s="1"/>
  <c r="K340" i="5"/>
  <c r="K339" i="5"/>
  <c r="N339" i="5" s="1"/>
  <c r="K338" i="5"/>
  <c r="K337" i="5"/>
  <c r="K336" i="5"/>
  <c r="N336" i="5" s="1"/>
  <c r="K335" i="5"/>
  <c r="N335" i="5" s="1"/>
  <c r="K334" i="5"/>
  <c r="N334" i="5" s="1"/>
  <c r="K333" i="5"/>
  <c r="N333" i="5" s="1"/>
  <c r="K332" i="5"/>
  <c r="K331" i="5"/>
  <c r="N331" i="5" s="1"/>
  <c r="K330" i="5"/>
  <c r="K329" i="5"/>
  <c r="K328" i="5"/>
  <c r="N328" i="5" s="1"/>
  <c r="K327" i="5"/>
  <c r="N327" i="5" s="1"/>
  <c r="K326" i="5"/>
  <c r="N326" i="5" s="1"/>
  <c r="K325" i="5"/>
  <c r="N325" i="5" s="1"/>
  <c r="K324" i="5"/>
  <c r="K323" i="5"/>
  <c r="N323" i="5" s="1"/>
  <c r="K322" i="5"/>
  <c r="K321" i="5"/>
  <c r="K320" i="5"/>
  <c r="N320" i="5" s="1"/>
  <c r="K319" i="5"/>
  <c r="N319" i="5" s="1"/>
  <c r="K318" i="5"/>
  <c r="N318" i="5" s="1"/>
  <c r="K317" i="5"/>
  <c r="N317" i="5" s="1"/>
  <c r="K316" i="5"/>
  <c r="K315" i="5"/>
  <c r="N315" i="5" s="1"/>
  <c r="K314" i="5"/>
  <c r="K313" i="5"/>
  <c r="K312" i="5"/>
  <c r="N312" i="5" s="1"/>
  <c r="K311" i="5"/>
  <c r="N311" i="5" s="1"/>
  <c r="K310" i="5"/>
  <c r="N310" i="5" s="1"/>
  <c r="K309" i="5"/>
  <c r="N309" i="5" s="1"/>
  <c r="K308" i="5"/>
  <c r="K307" i="5"/>
  <c r="N307" i="5" s="1"/>
  <c r="K306" i="5"/>
  <c r="K305" i="5"/>
  <c r="K304" i="5"/>
  <c r="N304" i="5" s="1"/>
  <c r="K303" i="5"/>
  <c r="N303" i="5" s="1"/>
  <c r="K302" i="5"/>
  <c r="N302" i="5" s="1"/>
  <c r="K301" i="5"/>
  <c r="N301" i="5" s="1"/>
  <c r="K300" i="5"/>
  <c r="K299" i="5"/>
  <c r="N299" i="5" s="1"/>
  <c r="K298" i="5"/>
  <c r="K297" i="5"/>
  <c r="K296" i="5"/>
  <c r="N296" i="5" s="1"/>
  <c r="K295" i="5"/>
  <c r="N295" i="5" s="1"/>
  <c r="K294" i="5"/>
  <c r="N294" i="5" s="1"/>
  <c r="K293" i="5"/>
  <c r="N293" i="5" s="1"/>
  <c r="K292" i="5"/>
  <c r="K291" i="5"/>
  <c r="N291" i="5" s="1"/>
  <c r="K290" i="5"/>
  <c r="K289" i="5"/>
  <c r="K288" i="5"/>
  <c r="N288" i="5" s="1"/>
  <c r="K287" i="5"/>
  <c r="N287" i="5" s="1"/>
  <c r="K286" i="5"/>
  <c r="N286" i="5" s="1"/>
  <c r="K285" i="5"/>
  <c r="N285" i="5" s="1"/>
  <c r="K284" i="5"/>
  <c r="K283" i="5"/>
  <c r="N283" i="5" s="1"/>
  <c r="K282" i="5"/>
  <c r="K281" i="5"/>
  <c r="K280" i="5"/>
  <c r="N280" i="5" s="1"/>
  <c r="K279" i="5"/>
  <c r="N279" i="5" s="1"/>
  <c r="K278" i="5"/>
  <c r="N278" i="5" s="1"/>
  <c r="K277" i="5"/>
  <c r="N277" i="5" s="1"/>
  <c r="K276" i="5"/>
  <c r="K275" i="5"/>
  <c r="N275" i="5" s="1"/>
  <c r="K274" i="5"/>
  <c r="K273" i="5"/>
  <c r="K272" i="5"/>
  <c r="N272" i="5" s="1"/>
  <c r="K271" i="5"/>
  <c r="N271" i="5" s="1"/>
  <c r="K270" i="5"/>
  <c r="N270" i="5" s="1"/>
  <c r="K269" i="5"/>
  <c r="N269" i="5" s="1"/>
  <c r="K268" i="5"/>
  <c r="K267" i="5"/>
  <c r="N267" i="5" s="1"/>
  <c r="K266" i="5"/>
  <c r="K265" i="5"/>
  <c r="K264" i="5"/>
  <c r="N264" i="5" s="1"/>
  <c r="K263" i="5"/>
  <c r="N263" i="5" s="1"/>
  <c r="K262" i="5"/>
  <c r="N262" i="5" s="1"/>
  <c r="K261" i="5"/>
  <c r="N261" i="5" s="1"/>
  <c r="K260" i="5"/>
  <c r="K259" i="5"/>
  <c r="N259" i="5" s="1"/>
  <c r="K258" i="5"/>
  <c r="K257" i="5"/>
  <c r="K256" i="5"/>
  <c r="N256" i="5" s="1"/>
  <c r="K255" i="5"/>
  <c r="N255" i="5" s="1"/>
  <c r="K254" i="5"/>
  <c r="N254" i="5" s="1"/>
  <c r="K253" i="5"/>
  <c r="N253" i="5" s="1"/>
  <c r="K252" i="5"/>
  <c r="K251" i="5"/>
  <c r="N251" i="5" s="1"/>
  <c r="K250" i="5"/>
  <c r="K249" i="5"/>
  <c r="K248" i="5"/>
  <c r="N248" i="5" s="1"/>
  <c r="K247" i="5"/>
  <c r="K246" i="5"/>
  <c r="N246" i="5" s="1"/>
  <c r="K245" i="5"/>
  <c r="N245" i="5" s="1"/>
  <c r="K244" i="5"/>
  <c r="K243" i="5"/>
  <c r="N243" i="5" s="1"/>
  <c r="K242" i="5"/>
  <c r="K241" i="5"/>
  <c r="K240" i="5"/>
  <c r="N240" i="5" s="1"/>
  <c r="K239" i="5"/>
  <c r="N239" i="5" s="1"/>
  <c r="K238" i="5"/>
  <c r="N238" i="5" s="1"/>
  <c r="K237" i="5"/>
  <c r="N237" i="5" s="1"/>
  <c r="K236" i="5"/>
  <c r="K235" i="5"/>
  <c r="N235" i="5" s="1"/>
  <c r="K234" i="5"/>
  <c r="K233" i="5"/>
  <c r="K232" i="5"/>
  <c r="N232" i="5" s="1"/>
  <c r="K231" i="5"/>
  <c r="N231" i="5" s="1"/>
  <c r="K230" i="5"/>
  <c r="N230" i="5" s="1"/>
  <c r="K229" i="5"/>
  <c r="N229" i="5" s="1"/>
  <c r="K228" i="5"/>
  <c r="K227" i="5"/>
  <c r="N227" i="5" s="1"/>
  <c r="K226" i="5"/>
  <c r="K225" i="5"/>
  <c r="K224" i="5"/>
  <c r="N224" i="5" s="1"/>
  <c r="K223" i="5"/>
  <c r="N223" i="5" s="1"/>
  <c r="K222" i="5"/>
  <c r="N222" i="5" s="1"/>
  <c r="K221" i="5"/>
  <c r="N221" i="5" s="1"/>
  <c r="K220" i="5"/>
  <c r="K219" i="5"/>
  <c r="N219" i="5" s="1"/>
  <c r="K218" i="5"/>
  <c r="K217" i="5"/>
  <c r="K216" i="5"/>
  <c r="N216" i="5" s="1"/>
  <c r="K215" i="5"/>
  <c r="N215" i="5" s="1"/>
  <c r="K214" i="5"/>
  <c r="N214" i="5" s="1"/>
  <c r="K213" i="5"/>
  <c r="N213" i="5" s="1"/>
  <c r="K212" i="5"/>
  <c r="K211" i="5"/>
  <c r="N211" i="5" s="1"/>
  <c r="K210" i="5"/>
  <c r="K209" i="5"/>
  <c r="K208" i="5"/>
  <c r="N208" i="5" s="1"/>
  <c r="K207" i="5"/>
  <c r="N207" i="5" s="1"/>
  <c r="K206" i="5"/>
  <c r="N206" i="5" s="1"/>
  <c r="K205" i="5"/>
  <c r="N205" i="5" s="1"/>
  <c r="K204" i="5"/>
  <c r="K203" i="5"/>
  <c r="N203" i="5" s="1"/>
  <c r="K202" i="5"/>
  <c r="K201" i="5"/>
  <c r="K200" i="5"/>
  <c r="N200" i="5" s="1"/>
  <c r="K199" i="5"/>
  <c r="N199" i="5" s="1"/>
  <c r="K198" i="5"/>
  <c r="N198" i="5" s="1"/>
  <c r="K197" i="5"/>
  <c r="N197" i="5" s="1"/>
  <c r="K196" i="5"/>
  <c r="K195" i="5"/>
  <c r="N195" i="5" s="1"/>
  <c r="K194" i="5"/>
  <c r="K193" i="5"/>
  <c r="K192" i="5"/>
  <c r="N192" i="5" s="1"/>
  <c r="K191" i="5"/>
  <c r="N191" i="5" s="1"/>
  <c r="K190" i="5"/>
  <c r="N190" i="5" s="1"/>
  <c r="K189" i="5"/>
  <c r="N189" i="5" s="1"/>
  <c r="K188" i="5"/>
  <c r="K187" i="5"/>
  <c r="N187" i="5" s="1"/>
  <c r="K186" i="5"/>
  <c r="K185" i="5"/>
  <c r="K184" i="5"/>
  <c r="N184" i="5" s="1"/>
  <c r="K183" i="5"/>
  <c r="N183" i="5" s="1"/>
  <c r="K182" i="5"/>
  <c r="N182" i="5" s="1"/>
  <c r="K181" i="5"/>
  <c r="N181" i="5" s="1"/>
  <c r="K180" i="5"/>
  <c r="K179" i="5"/>
  <c r="N179" i="5" s="1"/>
  <c r="K178" i="5"/>
  <c r="K177" i="5"/>
  <c r="K176" i="5"/>
  <c r="N176" i="5" s="1"/>
  <c r="K175" i="5"/>
  <c r="N175" i="5" s="1"/>
  <c r="K174" i="5"/>
  <c r="N174" i="5" s="1"/>
  <c r="K173" i="5"/>
  <c r="N173" i="5" s="1"/>
  <c r="K172" i="5"/>
  <c r="K171" i="5"/>
  <c r="N171" i="5" s="1"/>
  <c r="K170" i="5"/>
  <c r="K169" i="5"/>
  <c r="K168" i="5"/>
  <c r="N168" i="5" s="1"/>
  <c r="K167" i="5"/>
  <c r="N167" i="5" s="1"/>
  <c r="K166" i="5"/>
  <c r="N166" i="5" s="1"/>
  <c r="K165" i="5"/>
  <c r="N165" i="5" s="1"/>
  <c r="K164" i="5"/>
  <c r="K163" i="5"/>
  <c r="N163" i="5" s="1"/>
  <c r="K162" i="5"/>
  <c r="K161" i="5"/>
  <c r="K160" i="5"/>
  <c r="N160" i="5" s="1"/>
  <c r="K159" i="5"/>
  <c r="N159" i="5" s="1"/>
  <c r="K158" i="5"/>
  <c r="N158" i="5" s="1"/>
  <c r="K157" i="5"/>
  <c r="N157" i="5" s="1"/>
  <c r="K156" i="5"/>
  <c r="K155" i="5"/>
  <c r="N155" i="5" s="1"/>
  <c r="K154" i="5"/>
  <c r="K153" i="5"/>
  <c r="K152" i="5"/>
  <c r="N152" i="5" s="1"/>
  <c r="K151" i="5"/>
  <c r="N151" i="5" s="1"/>
  <c r="K150" i="5"/>
  <c r="N150" i="5" s="1"/>
  <c r="K149" i="5"/>
  <c r="N149" i="5" s="1"/>
  <c r="K148" i="5"/>
  <c r="K147" i="5"/>
  <c r="N147" i="5" s="1"/>
  <c r="K146" i="5"/>
  <c r="K145" i="5"/>
  <c r="K144" i="5"/>
  <c r="N144" i="5" s="1"/>
  <c r="K143" i="5"/>
  <c r="N143" i="5" s="1"/>
  <c r="K142" i="5"/>
  <c r="N142" i="5" s="1"/>
  <c r="K141" i="5"/>
  <c r="N141" i="5" s="1"/>
  <c r="K140" i="5"/>
  <c r="K139" i="5"/>
  <c r="N139" i="5" s="1"/>
  <c r="K138" i="5"/>
  <c r="K137" i="5"/>
  <c r="K136" i="5"/>
  <c r="N136" i="5" s="1"/>
  <c r="K135" i="5"/>
  <c r="N135" i="5" s="1"/>
  <c r="K134" i="5"/>
  <c r="N134" i="5" s="1"/>
  <c r="K133" i="5"/>
  <c r="N133" i="5" s="1"/>
  <c r="K132" i="5"/>
  <c r="K131" i="5"/>
  <c r="N131" i="5" s="1"/>
  <c r="K130" i="5"/>
  <c r="K129" i="5"/>
  <c r="K128" i="5"/>
  <c r="N128" i="5" s="1"/>
  <c r="K127" i="5"/>
  <c r="N127" i="5" s="1"/>
  <c r="K126" i="5"/>
  <c r="N126" i="5" s="1"/>
  <c r="K125" i="5"/>
  <c r="N125" i="5" s="1"/>
  <c r="K124" i="5"/>
  <c r="K123" i="5"/>
  <c r="N123" i="5" s="1"/>
  <c r="K122" i="5"/>
  <c r="K121" i="5"/>
  <c r="K120" i="5"/>
  <c r="N120" i="5" s="1"/>
  <c r="K119" i="5"/>
  <c r="N119" i="5" s="1"/>
  <c r="K118" i="5"/>
  <c r="N118" i="5" s="1"/>
  <c r="K117" i="5"/>
  <c r="N117" i="5" s="1"/>
  <c r="K116" i="5"/>
  <c r="K115" i="5"/>
  <c r="N115" i="5" s="1"/>
  <c r="K114" i="5"/>
  <c r="K113" i="5"/>
  <c r="K112" i="5"/>
  <c r="N112" i="5" s="1"/>
  <c r="K111" i="5"/>
  <c r="N111" i="5" s="1"/>
  <c r="K110" i="5"/>
  <c r="N110" i="5" s="1"/>
  <c r="K109" i="5"/>
  <c r="N109" i="5" s="1"/>
  <c r="K108" i="5"/>
  <c r="K107" i="5"/>
  <c r="N107" i="5" s="1"/>
  <c r="K106" i="5"/>
  <c r="K105" i="5"/>
  <c r="K104" i="5"/>
  <c r="N104" i="5" s="1"/>
  <c r="K103" i="5"/>
  <c r="N103" i="5" s="1"/>
  <c r="K102" i="5"/>
  <c r="N102" i="5" s="1"/>
  <c r="K101" i="5"/>
  <c r="N101" i="5" s="1"/>
  <c r="K100" i="5"/>
  <c r="K99" i="5"/>
  <c r="N99" i="5" s="1"/>
  <c r="K98" i="5"/>
  <c r="K97" i="5"/>
  <c r="K96" i="5"/>
  <c r="N96" i="5" s="1"/>
  <c r="K95" i="5"/>
  <c r="N95" i="5" s="1"/>
  <c r="K94" i="5"/>
  <c r="N94" i="5" s="1"/>
  <c r="K93" i="5"/>
  <c r="N93" i="5" s="1"/>
  <c r="K92" i="5"/>
  <c r="K91" i="5"/>
  <c r="N91" i="5" s="1"/>
  <c r="K90" i="5"/>
  <c r="K89" i="5"/>
  <c r="K88" i="5"/>
  <c r="N88" i="5" s="1"/>
  <c r="K87" i="5"/>
  <c r="N87" i="5" s="1"/>
  <c r="K86" i="5"/>
  <c r="N86" i="5" s="1"/>
  <c r="K85" i="5"/>
  <c r="N85" i="5" s="1"/>
  <c r="K84" i="5"/>
  <c r="K83" i="5"/>
  <c r="N83" i="5" s="1"/>
  <c r="K82" i="5"/>
  <c r="K81" i="5"/>
  <c r="K80" i="5"/>
  <c r="N80" i="5" s="1"/>
  <c r="K79" i="5"/>
  <c r="N79" i="5" s="1"/>
  <c r="K78" i="5"/>
  <c r="N78" i="5" s="1"/>
  <c r="K77" i="5"/>
  <c r="N77" i="5" s="1"/>
  <c r="K76" i="5"/>
  <c r="K75" i="5"/>
  <c r="N75" i="5" s="1"/>
  <c r="K74" i="5"/>
  <c r="K73" i="5"/>
  <c r="K72" i="5"/>
  <c r="N72" i="5" s="1"/>
  <c r="K71" i="5"/>
  <c r="N71" i="5" s="1"/>
  <c r="K70" i="5"/>
  <c r="N70" i="5" s="1"/>
  <c r="K69" i="5"/>
  <c r="N69" i="5" s="1"/>
  <c r="K68" i="5"/>
  <c r="K67" i="5"/>
  <c r="N67" i="5" s="1"/>
  <c r="K66" i="5"/>
  <c r="K65" i="5"/>
  <c r="K64" i="5"/>
  <c r="N64" i="5" s="1"/>
  <c r="K63" i="5"/>
  <c r="N63" i="5" s="1"/>
  <c r="K62" i="5"/>
  <c r="N62" i="5" s="1"/>
  <c r="K61" i="5"/>
  <c r="N61" i="5" s="1"/>
  <c r="K60" i="5"/>
  <c r="K59" i="5"/>
  <c r="N59" i="5" s="1"/>
  <c r="K58" i="5"/>
  <c r="K57" i="5"/>
  <c r="K56" i="5"/>
  <c r="N56" i="5" s="1"/>
  <c r="K55" i="5"/>
  <c r="N55" i="5" s="1"/>
  <c r="K54" i="5"/>
  <c r="N54" i="5" s="1"/>
  <c r="K53" i="5"/>
  <c r="N53" i="5" s="1"/>
  <c r="K52" i="5"/>
  <c r="K51" i="5"/>
  <c r="N51" i="5" s="1"/>
  <c r="K50" i="5"/>
  <c r="K49" i="5"/>
  <c r="K48" i="5"/>
  <c r="N48" i="5" s="1"/>
  <c r="K47" i="5"/>
  <c r="N47" i="5" s="1"/>
  <c r="K46" i="5"/>
  <c r="N46" i="5" s="1"/>
  <c r="K45" i="5"/>
  <c r="N45" i="5" s="1"/>
  <c r="K44" i="5"/>
  <c r="K43" i="5"/>
  <c r="N43" i="5" s="1"/>
  <c r="K42" i="5"/>
  <c r="K41" i="5"/>
  <c r="K40" i="5"/>
  <c r="N40" i="5" s="1"/>
  <c r="K39" i="5"/>
  <c r="N39" i="5" s="1"/>
  <c r="K38" i="5"/>
  <c r="N38" i="5" s="1"/>
  <c r="K37" i="5"/>
  <c r="N37" i="5" s="1"/>
  <c r="K36" i="5"/>
  <c r="K35" i="5"/>
  <c r="N35" i="5" s="1"/>
  <c r="K34" i="5"/>
  <c r="K33" i="5"/>
  <c r="K32" i="5"/>
  <c r="N32" i="5" s="1"/>
  <c r="K31" i="5"/>
  <c r="N31" i="5" s="1"/>
  <c r="K30" i="5"/>
  <c r="N30" i="5" s="1"/>
  <c r="K29" i="5"/>
  <c r="N29" i="5" s="1"/>
  <c r="K28" i="5"/>
  <c r="K27" i="5"/>
  <c r="N27" i="5" s="1"/>
  <c r="K26" i="5"/>
  <c r="K25" i="5"/>
  <c r="F11" i="5"/>
  <c r="N5" i="5"/>
  <c r="L5" i="5"/>
  <c r="X9" i="6" l="1"/>
  <c r="AB29" i="6"/>
  <c r="N467" i="5"/>
  <c r="N475" i="5"/>
  <c r="N483" i="5"/>
  <c r="N491" i="5"/>
  <c r="N499" i="5"/>
  <c r="N507" i="5"/>
  <c r="N515" i="5"/>
  <c r="N523" i="5"/>
  <c r="N26" i="5"/>
  <c r="N34" i="5"/>
  <c r="N42" i="5"/>
  <c r="N50" i="5"/>
  <c r="N549" i="5"/>
  <c r="N25" i="5"/>
  <c r="N557" i="5"/>
  <c r="N565" i="5"/>
  <c r="N573" i="5"/>
  <c r="N581" i="5"/>
  <c r="N589" i="5"/>
  <c r="N597" i="5"/>
  <c r="N605" i="5"/>
  <c r="N613" i="5"/>
  <c r="N621" i="5"/>
  <c r="N629" i="5"/>
  <c r="N637" i="5"/>
  <c r="N645" i="5"/>
  <c r="N653" i="5"/>
  <c r="N661" i="5"/>
  <c r="N669" i="5"/>
  <c r="N677" i="5"/>
  <c r="N685" i="5"/>
  <c r="N247" i="5"/>
  <c r="N558" i="5"/>
  <c r="N527" i="5"/>
  <c r="N531" i="5"/>
  <c r="N693" i="5"/>
  <c r="N535" i="5"/>
  <c r="N539" i="5"/>
  <c r="N547" i="5"/>
  <c r="N555" i="5"/>
  <c r="N563" i="5"/>
  <c r="N566" i="5"/>
  <c r="N574" i="5"/>
  <c r="N543" i="5"/>
  <c r="N456" i="5"/>
  <c r="N571" i="5"/>
  <c r="N58" i="5"/>
  <c r="N66" i="5"/>
  <c r="N74" i="5"/>
  <c r="N82" i="5"/>
  <c r="N90" i="5"/>
  <c r="N98" i="5"/>
  <c r="N106" i="5"/>
  <c r="N114" i="5"/>
  <c r="N122" i="5"/>
  <c r="N130" i="5"/>
  <c r="N138" i="5"/>
  <c r="N146" i="5"/>
  <c r="N154" i="5"/>
  <c r="N162" i="5"/>
  <c r="N170" i="5"/>
  <c r="N178" i="5"/>
  <c r="N186" i="5"/>
  <c r="N194" i="5"/>
  <c r="N202" i="5"/>
  <c r="N210" i="5"/>
  <c r="N218" i="5"/>
  <c r="N226" i="5"/>
  <c r="N234" i="5"/>
  <c r="N242" i="5"/>
  <c r="N250" i="5"/>
  <c r="N258" i="5"/>
  <c r="N266" i="5"/>
  <c r="N274" i="5"/>
  <c r="N282" i="5"/>
  <c r="N290" i="5"/>
  <c r="N298" i="5"/>
  <c r="N306" i="5"/>
  <c r="N314" i="5"/>
  <c r="N322" i="5"/>
  <c r="N330" i="5"/>
  <c r="N338" i="5"/>
  <c r="N346" i="5"/>
  <c r="N354" i="5"/>
  <c r="N362" i="5"/>
  <c r="N370" i="5"/>
  <c r="N378" i="5"/>
  <c r="N386" i="5"/>
  <c r="N394" i="5"/>
  <c r="N402" i="5"/>
  <c r="N410" i="5"/>
  <c r="N418" i="5"/>
  <c r="N426" i="5"/>
  <c r="N434" i="5"/>
  <c r="N442" i="5"/>
  <c r="N450" i="5"/>
  <c r="N458" i="5"/>
  <c r="N466" i="5"/>
  <c r="N474" i="5"/>
  <c r="N482" i="5"/>
  <c r="N490" i="5"/>
  <c r="N498" i="5"/>
  <c r="N506" i="5"/>
  <c r="N514" i="5"/>
  <c r="N522" i="5"/>
  <c r="N530" i="5"/>
  <c r="N538" i="5"/>
  <c r="N546" i="5"/>
  <c r="N554" i="5"/>
  <c r="N562" i="5"/>
  <c r="N579" i="5"/>
  <c r="N587" i="5"/>
  <c r="N595" i="5"/>
  <c r="N28" i="5"/>
  <c r="N582" i="5"/>
  <c r="N590" i="5"/>
  <c r="N598" i="5"/>
  <c r="N606" i="5"/>
  <c r="N614" i="5"/>
  <c r="N622" i="5"/>
  <c r="N630" i="5"/>
  <c r="N638" i="5"/>
  <c r="N603" i="5"/>
  <c r="N611" i="5"/>
  <c r="N33" i="5"/>
  <c r="N41" i="5"/>
  <c r="N49" i="5"/>
  <c r="N57" i="5"/>
  <c r="N65" i="5"/>
  <c r="N73" i="5"/>
  <c r="N81" i="5"/>
  <c r="N89" i="5"/>
  <c r="N97" i="5"/>
  <c r="N105" i="5"/>
  <c r="N113" i="5"/>
  <c r="N121" i="5"/>
  <c r="N129" i="5"/>
  <c r="N137" i="5"/>
  <c r="N145" i="5"/>
  <c r="N153" i="5"/>
  <c r="N161" i="5"/>
  <c r="N169" i="5"/>
  <c r="N177" i="5"/>
  <c r="N185" i="5"/>
  <c r="N193" i="5"/>
  <c r="N201" i="5"/>
  <c r="N209" i="5"/>
  <c r="N619" i="5"/>
  <c r="N551" i="5"/>
  <c r="N464" i="5"/>
  <c r="N472" i="5"/>
  <c r="N480" i="5"/>
  <c r="N646" i="5"/>
  <c r="N559" i="5"/>
  <c r="N217" i="5"/>
  <c r="N225" i="5"/>
  <c r="N233" i="5"/>
  <c r="N241" i="5"/>
  <c r="N249" i="5"/>
  <c r="N257" i="5"/>
  <c r="N265" i="5"/>
  <c r="N273" i="5"/>
  <c r="N281" i="5"/>
  <c r="N289" i="5"/>
  <c r="N297" i="5"/>
  <c r="N305" i="5"/>
  <c r="N313" i="5"/>
  <c r="N321" i="5"/>
  <c r="N329" i="5"/>
  <c r="N337" i="5"/>
  <c r="N345" i="5"/>
  <c r="N353" i="5"/>
  <c r="N361" i="5"/>
  <c r="N369" i="5"/>
  <c r="N377" i="5"/>
  <c r="N385" i="5"/>
  <c r="N393" i="5"/>
  <c r="N401" i="5"/>
  <c r="N409" i="5"/>
  <c r="N417" i="5"/>
  <c r="N425" i="5"/>
  <c r="N433" i="5"/>
  <c r="N441" i="5"/>
  <c r="N449" i="5"/>
  <c r="N457" i="5"/>
  <c r="N465" i="5"/>
  <c r="N473" i="5"/>
  <c r="N481" i="5"/>
  <c r="N489" i="5"/>
  <c r="N497" i="5"/>
  <c r="N505" i="5"/>
  <c r="N513" i="5"/>
  <c r="N521" i="5"/>
  <c r="N529" i="5"/>
  <c r="N537" i="5"/>
  <c r="N545" i="5"/>
  <c r="N553" i="5"/>
  <c r="N561" i="5"/>
  <c r="N569" i="5"/>
  <c r="N577" i="5"/>
  <c r="N585" i="5"/>
  <c r="N593" i="5"/>
  <c r="N601" i="5"/>
  <c r="N609" i="5"/>
  <c r="N617" i="5"/>
  <c r="N625" i="5"/>
  <c r="N633" i="5"/>
  <c r="N641" i="5"/>
  <c r="N649" i="5"/>
  <c r="N657" i="5"/>
  <c r="N665" i="5"/>
  <c r="N627" i="5"/>
  <c r="N36" i="5"/>
  <c r="N44" i="5"/>
  <c r="N52" i="5"/>
  <c r="N60" i="5"/>
  <c r="N68" i="5"/>
  <c r="N76" i="5"/>
  <c r="N84" i="5"/>
  <c r="N92" i="5"/>
  <c r="N100" i="5"/>
  <c r="N108" i="5"/>
  <c r="N116" i="5"/>
  <c r="N124" i="5"/>
  <c r="N132" i="5"/>
  <c r="N140" i="5"/>
  <c r="N148" i="5"/>
  <c r="N156" i="5"/>
  <c r="N164" i="5"/>
  <c r="N172" i="5"/>
  <c r="N180" i="5"/>
  <c r="N188" i="5"/>
  <c r="N196" i="5"/>
  <c r="N204" i="5"/>
  <c r="N212" i="5"/>
  <c r="N220" i="5"/>
  <c r="N228" i="5"/>
  <c r="N236" i="5"/>
  <c r="N244" i="5"/>
  <c r="N252" i="5"/>
  <c r="N260" i="5"/>
  <c r="N268" i="5"/>
  <c r="N276" i="5"/>
  <c r="N284" i="5"/>
  <c r="N292" i="5"/>
  <c r="N300" i="5"/>
  <c r="N308" i="5"/>
  <c r="N316" i="5"/>
  <c r="N324" i="5"/>
  <c r="N332" i="5"/>
  <c r="N340" i="5"/>
  <c r="N348" i="5"/>
  <c r="N356" i="5"/>
  <c r="N364" i="5"/>
  <c r="N372" i="5"/>
  <c r="N380" i="5"/>
  <c r="N388" i="5"/>
  <c r="N396" i="5"/>
  <c r="N404" i="5"/>
  <c r="N412" i="5"/>
  <c r="N420" i="5"/>
  <c r="N428" i="5"/>
  <c r="N436" i="5"/>
  <c r="N444" i="5"/>
  <c r="N452" i="5"/>
  <c r="N460" i="5"/>
  <c r="N468" i="5"/>
  <c r="N476" i="5"/>
  <c r="N484" i="5"/>
  <c r="N492" i="5"/>
  <c r="N500" i="5"/>
  <c r="N508" i="5"/>
  <c r="N516" i="5"/>
  <c r="N524" i="5"/>
  <c r="N532" i="5"/>
  <c r="N540" i="5"/>
  <c r="N701" i="5"/>
  <c r="N709" i="5"/>
  <c r="N717" i="5"/>
  <c r="N635" i="5"/>
  <c r="N725" i="5"/>
  <c r="N733" i="5"/>
  <c r="N741" i="5"/>
  <c r="N643" i="5"/>
  <c r="N651" i="5"/>
  <c r="N548" i="5"/>
  <c r="N556" i="5"/>
  <c r="N564" i="5"/>
  <c r="N572" i="5"/>
  <c r="N580" i="5"/>
  <c r="N588" i="5"/>
  <c r="N596" i="5"/>
  <c r="N604" i="5"/>
  <c r="N612" i="5"/>
  <c r="N620" i="5"/>
  <c r="N628" i="5"/>
  <c r="N636" i="5"/>
  <c r="N567" i="5"/>
  <c r="N575" i="5"/>
  <c r="N583" i="5"/>
  <c r="N591" i="5"/>
  <c r="N599" i="5"/>
  <c r="N607" i="5"/>
  <c r="N615" i="5"/>
  <c r="N623" i="5"/>
  <c r="N488" i="5"/>
  <c r="N496" i="5"/>
  <c r="N504" i="5"/>
  <c r="N512" i="5"/>
  <c r="N520" i="5"/>
  <c r="N528" i="5"/>
  <c r="N536" i="5"/>
  <c r="N544" i="5"/>
  <c r="N552" i="5"/>
  <c r="N560" i="5"/>
  <c r="N568" i="5"/>
  <c r="N576" i="5"/>
  <c r="N584" i="5"/>
  <c r="N592" i="5"/>
  <c r="N600" i="5"/>
  <c r="N608" i="5"/>
  <c r="N616" i="5"/>
  <c r="N624" i="5"/>
  <c r="N654" i="5"/>
  <c r="N662" i="5"/>
  <c r="N670" i="5"/>
  <c r="N678" i="5"/>
  <c r="N631" i="5"/>
  <c r="N659" i="5"/>
  <c r="N639" i="5"/>
  <c r="N647" i="5"/>
  <c r="N655" i="5"/>
  <c r="N663" i="5"/>
  <c r="N632" i="5"/>
  <c r="N640" i="5"/>
  <c r="N648" i="5"/>
  <c r="N656" i="5"/>
  <c r="N686" i="5"/>
  <c r="N664" i="5"/>
  <c r="N672" i="5"/>
  <c r="N680" i="5"/>
  <c r="N688" i="5"/>
  <c r="N696" i="5"/>
  <c r="N704" i="5"/>
  <c r="N712" i="5"/>
  <c r="N720" i="5"/>
  <c r="N728" i="5"/>
  <c r="L17" i="5"/>
  <c r="N17" i="5"/>
  <c r="H13" i="5" s="1"/>
  <c r="N667" i="5"/>
  <c r="N673" i="5"/>
  <c r="N681" i="5"/>
  <c r="N689" i="5"/>
  <c r="N697" i="5"/>
  <c r="N705" i="5"/>
  <c r="N713" i="5"/>
  <c r="N721" i="5"/>
  <c r="N570" i="5"/>
  <c r="N578" i="5"/>
  <c r="N586" i="5"/>
  <c r="N594" i="5"/>
  <c r="N602" i="5"/>
  <c r="N610" i="5"/>
  <c r="N618" i="5"/>
  <c r="N626" i="5"/>
  <c r="N634" i="5"/>
  <c r="N642" i="5"/>
  <c r="N650" i="5"/>
  <c r="N644" i="5"/>
  <c r="N652" i="5"/>
  <c r="N660" i="5"/>
  <c r="N668" i="5"/>
  <c r="N676" i="5"/>
  <c r="N684" i="5"/>
  <c r="N692" i="5"/>
  <c r="N700" i="5"/>
  <c r="N708" i="5"/>
  <c r="N716" i="5"/>
  <c r="N724" i="5"/>
  <c r="N732" i="5"/>
  <c r="N740" i="5"/>
  <c r="N736" i="5"/>
  <c r="N744" i="5"/>
  <c r="N729" i="5"/>
  <c r="N737" i="5"/>
  <c r="N745" i="5"/>
  <c r="N658" i="5"/>
  <c r="N666" i="5"/>
  <c r="N674" i="5"/>
  <c r="N682" i="5"/>
  <c r="N690" i="5"/>
  <c r="N698" i="5"/>
  <c r="N706" i="5"/>
  <c r="N714" i="5"/>
  <c r="N722" i="5"/>
  <c r="N730" i="5"/>
  <c r="N738" i="5"/>
  <c r="N746" i="5"/>
  <c r="N694" i="5"/>
  <c r="N702" i="5"/>
  <c r="N710" i="5"/>
  <c r="N718" i="5"/>
  <c r="N726" i="5"/>
  <c r="N734" i="5"/>
  <c r="N742" i="5"/>
  <c r="N671" i="5"/>
  <c r="N679" i="5"/>
  <c r="N687" i="5"/>
  <c r="N695" i="5"/>
  <c r="N703" i="5"/>
  <c r="N711" i="5"/>
  <c r="N719" i="5"/>
  <c r="N727" i="5"/>
  <c r="N735" i="5"/>
  <c r="N743" i="5"/>
  <c r="N675" i="5"/>
  <c r="N683" i="5"/>
  <c r="N691" i="5"/>
  <c r="N699" i="5"/>
  <c r="N707" i="5"/>
  <c r="N715" i="5"/>
  <c r="N723" i="5"/>
  <c r="N731" i="5"/>
  <c r="N739" i="5"/>
  <c r="K13" i="5"/>
  <c r="B9" i="4"/>
  <c r="F9" i="4"/>
  <c r="AA28" i="6" l="1"/>
  <c r="Z29" i="6" s="1"/>
  <c r="AA29" i="6" s="1"/>
  <c r="Z30" i="6" s="1"/>
  <c r="L13" i="6"/>
  <c r="L12" i="6"/>
  <c r="L11" i="6"/>
  <c r="L10" i="6"/>
  <c r="L14" i="6"/>
  <c r="AB9" i="6"/>
  <c r="AB11" i="6" s="1"/>
  <c r="AA35" i="6"/>
  <c r="AA38" i="6" s="1"/>
  <c r="AB5" i="6"/>
  <c r="AC29" i="6"/>
  <c r="AC30" i="6" s="1"/>
  <c r="AC31" i="6" s="1"/>
  <c r="AC36" i="6"/>
  <c r="AB37" i="6" s="1"/>
  <c r="N15" i="5"/>
  <c r="L16" i="5"/>
  <c r="H12" i="5" s="1"/>
  <c r="K11" i="4"/>
  <c r="K10" i="4" s="1"/>
  <c r="F11" i="1"/>
  <c r="F9" i="1"/>
  <c r="X8" i="4"/>
  <c r="X9" i="4" s="1"/>
  <c r="N12" i="4" s="1"/>
  <c r="AB25" i="4"/>
  <c r="AB12" i="6" l="1"/>
  <c r="AB13" i="6" s="1"/>
  <c r="AA31" i="6"/>
  <c r="AA37" i="6"/>
  <c r="AA36" i="6"/>
  <c r="Z36" i="6"/>
  <c r="Z37" i="6"/>
  <c r="AB30" i="6"/>
  <c r="AC37" i="6"/>
  <c r="AC38" i="6" s="1"/>
  <c r="AA30" i="6"/>
  <c r="AA22" i="4"/>
  <c r="E16" i="4"/>
  <c r="K15" i="5"/>
  <c r="L15" i="5"/>
  <c r="D9" i="4"/>
  <c r="AB8" i="4"/>
  <c r="E17" i="4" s="1"/>
  <c r="AD4" i="4"/>
  <c r="AB5" i="4"/>
  <c r="K14" i="4"/>
  <c r="K12" i="4"/>
  <c r="AB9" i="4"/>
  <c r="I17" i="4" s="1"/>
  <c r="K196" i="1"/>
  <c r="M196" i="1"/>
  <c r="K197" i="1"/>
  <c r="M197" i="1"/>
  <c r="K198" i="1"/>
  <c r="M198" i="1"/>
  <c r="K199" i="1"/>
  <c r="M199" i="1"/>
  <c r="K200" i="1"/>
  <c r="M200" i="1"/>
  <c r="K201" i="1"/>
  <c r="M201" i="1"/>
  <c r="K202" i="1"/>
  <c r="M202" i="1"/>
  <c r="K203" i="1"/>
  <c r="M203" i="1"/>
  <c r="K204" i="1"/>
  <c r="M204" i="1"/>
  <c r="K205" i="1"/>
  <c r="M205" i="1"/>
  <c r="K206" i="1"/>
  <c r="M206" i="1"/>
  <c r="K207" i="1"/>
  <c r="M207" i="1"/>
  <c r="K208" i="1"/>
  <c r="M208" i="1"/>
  <c r="K209" i="1"/>
  <c r="M209" i="1"/>
  <c r="K210" i="1"/>
  <c r="M210" i="1"/>
  <c r="K211" i="1"/>
  <c r="M211" i="1"/>
  <c r="K212" i="1"/>
  <c r="M212" i="1"/>
  <c r="K213" i="1"/>
  <c r="M213" i="1"/>
  <c r="K214" i="1"/>
  <c r="M214" i="1"/>
  <c r="K215" i="1"/>
  <c r="M215" i="1"/>
  <c r="K216" i="1"/>
  <c r="M216" i="1"/>
  <c r="K217" i="1"/>
  <c r="M217" i="1"/>
  <c r="K218" i="1"/>
  <c r="M218" i="1"/>
  <c r="K219" i="1"/>
  <c r="M219" i="1"/>
  <c r="K220" i="1"/>
  <c r="M220" i="1"/>
  <c r="K221" i="1"/>
  <c r="M221" i="1"/>
  <c r="K222" i="1"/>
  <c r="M222" i="1"/>
  <c r="K223" i="1"/>
  <c r="M223" i="1"/>
  <c r="K224" i="1"/>
  <c r="M224" i="1"/>
  <c r="K225" i="1"/>
  <c r="M225" i="1"/>
  <c r="K226" i="1"/>
  <c r="M226" i="1"/>
  <c r="K227" i="1"/>
  <c r="M227" i="1"/>
  <c r="K228" i="1"/>
  <c r="M228" i="1"/>
  <c r="K229" i="1"/>
  <c r="M229" i="1"/>
  <c r="K230" i="1"/>
  <c r="M230" i="1"/>
  <c r="K231" i="1"/>
  <c r="M231" i="1"/>
  <c r="K232" i="1"/>
  <c r="M232" i="1"/>
  <c r="K233" i="1"/>
  <c r="M233" i="1"/>
  <c r="K234" i="1"/>
  <c r="M234" i="1"/>
  <c r="K235" i="1"/>
  <c r="M235" i="1"/>
  <c r="K236" i="1"/>
  <c r="M236" i="1"/>
  <c r="K237" i="1"/>
  <c r="M237" i="1"/>
  <c r="K238" i="1"/>
  <c r="M238" i="1"/>
  <c r="K239" i="1"/>
  <c r="M239" i="1"/>
  <c r="K240" i="1"/>
  <c r="M240" i="1"/>
  <c r="K241" i="1"/>
  <c r="M241" i="1"/>
  <c r="K242" i="1"/>
  <c r="M242" i="1"/>
  <c r="K243" i="1"/>
  <c r="M243" i="1"/>
  <c r="K244" i="1"/>
  <c r="M244" i="1"/>
  <c r="K245" i="1"/>
  <c r="M245" i="1"/>
  <c r="K246" i="1"/>
  <c r="M246" i="1"/>
  <c r="K247" i="1"/>
  <c r="M247" i="1"/>
  <c r="K248" i="1"/>
  <c r="M248" i="1"/>
  <c r="K249" i="1"/>
  <c r="M249" i="1"/>
  <c r="K250" i="1"/>
  <c r="M250" i="1"/>
  <c r="K251" i="1"/>
  <c r="M251" i="1"/>
  <c r="K252" i="1"/>
  <c r="M252" i="1"/>
  <c r="K253" i="1"/>
  <c r="M253" i="1"/>
  <c r="K254" i="1"/>
  <c r="M254" i="1"/>
  <c r="K255" i="1"/>
  <c r="M255" i="1"/>
  <c r="K256" i="1"/>
  <c r="M256" i="1"/>
  <c r="K257" i="1"/>
  <c r="M257" i="1"/>
  <c r="K258" i="1"/>
  <c r="M258" i="1"/>
  <c r="K259" i="1"/>
  <c r="M259" i="1"/>
  <c r="K260" i="1"/>
  <c r="M260" i="1"/>
  <c r="K261" i="1"/>
  <c r="M261" i="1"/>
  <c r="K262" i="1"/>
  <c r="M262" i="1"/>
  <c r="K263" i="1"/>
  <c r="M263" i="1"/>
  <c r="K264" i="1"/>
  <c r="M264" i="1"/>
  <c r="K265" i="1"/>
  <c r="M265" i="1"/>
  <c r="K266" i="1"/>
  <c r="M266" i="1"/>
  <c r="K267" i="1"/>
  <c r="M267" i="1"/>
  <c r="K268" i="1"/>
  <c r="M268" i="1"/>
  <c r="K269" i="1"/>
  <c r="M269" i="1"/>
  <c r="K270" i="1"/>
  <c r="M270" i="1"/>
  <c r="K271" i="1"/>
  <c r="M271" i="1"/>
  <c r="K272" i="1"/>
  <c r="M272" i="1"/>
  <c r="K273" i="1"/>
  <c r="M273" i="1"/>
  <c r="K274" i="1"/>
  <c r="M274" i="1"/>
  <c r="K275" i="1"/>
  <c r="M275" i="1"/>
  <c r="K276" i="1"/>
  <c r="M276" i="1"/>
  <c r="K277" i="1"/>
  <c r="M277" i="1"/>
  <c r="K278" i="1"/>
  <c r="M278" i="1"/>
  <c r="K279" i="1"/>
  <c r="M279" i="1"/>
  <c r="K280" i="1"/>
  <c r="M280" i="1"/>
  <c r="K281" i="1"/>
  <c r="M281" i="1"/>
  <c r="K282" i="1"/>
  <c r="M282" i="1"/>
  <c r="K283" i="1"/>
  <c r="M283" i="1"/>
  <c r="K284" i="1"/>
  <c r="M284" i="1"/>
  <c r="K285" i="1"/>
  <c r="M285" i="1"/>
  <c r="K286" i="1"/>
  <c r="M286" i="1"/>
  <c r="K287" i="1"/>
  <c r="M287" i="1"/>
  <c r="K288" i="1"/>
  <c r="M288" i="1"/>
  <c r="K289" i="1"/>
  <c r="M289" i="1"/>
  <c r="K290" i="1"/>
  <c r="M290" i="1"/>
  <c r="K291" i="1"/>
  <c r="M291" i="1"/>
  <c r="K292" i="1"/>
  <c r="M292" i="1"/>
  <c r="K293" i="1"/>
  <c r="M293" i="1"/>
  <c r="K294" i="1"/>
  <c r="M294" i="1"/>
  <c r="K295" i="1"/>
  <c r="M295" i="1"/>
  <c r="K296" i="1"/>
  <c r="M296" i="1"/>
  <c r="K297" i="1"/>
  <c r="M297" i="1"/>
  <c r="K298" i="1"/>
  <c r="M298" i="1"/>
  <c r="K299" i="1"/>
  <c r="M299" i="1"/>
  <c r="K300" i="1"/>
  <c r="M300" i="1"/>
  <c r="K301" i="1"/>
  <c r="M301" i="1"/>
  <c r="K302" i="1"/>
  <c r="M302" i="1"/>
  <c r="K303" i="1"/>
  <c r="M303" i="1"/>
  <c r="K304" i="1"/>
  <c r="M304" i="1"/>
  <c r="K305" i="1"/>
  <c r="M305" i="1"/>
  <c r="K306" i="1"/>
  <c r="M306" i="1"/>
  <c r="K307" i="1"/>
  <c r="M307" i="1"/>
  <c r="K308" i="1"/>
  <c r="M308" i="1"/>
  <c r="K309" i="1"/>
  <c r="M309" i="1"/>
  <c r="K310" i="1"/>
  <c r="M310" i="1"/>
  <c r="K311" i="1"/>
  <c r="M311" i="1"/>
  <c r="K312" i="1"/>
  <c r="M312" i="1"/>
  <c r="K313" i="1"/>
  <c r="M313" i="1"/>
  <c r="K314" i="1"/>
  <c r="M314" i="1"/>
  <c r="K315" i="1"/>
  <c r="M315" i="1"/>
  <c r="K316" i="1"/>
  <c r="M316" i="1"/>
  <c r="K317" i="1"/>
  <c r="M317" i="1"/>
  <c r="K318" i="1"/>
  <c r="M318" i="1"/>
  <c r="K319" i="1"/>
  <c r="M319" i="1"/>
  <c r="K320" i="1"/>
  <c r="M320" i="1"/>
  <c r="K321" i="1"/>
  <c r="M321" i="1"/>
  <c r="K322" i="1"/>
  <c r="M322" i="1"/>
  <c r="K323" i="1"/>
  <c r="M323" i="1"/>
  <c r="K324" i="1"/>
  <c r="M324" i="1"/>
  <c r="K325" i="1"/>
  <c r="M325" i="1"/>
  <c r="K326" i="1"/>
  <c r="M326" i="1"/>
  <c r="K327" i="1"/>
  <c r="M327" i="1"/>
  <c r="K328" i="1"/>
  <c r="M328" i="1"/>
  <c r="K329" i="1"/>
  <c r="M329" i="1"/>
  <c r="K330" i="1"/>
  <c r="M330" i="1"/>
  <c r="K331" i="1"/>
  <c r="M331" i="1"/>
  <c r="K332" i="1"/>
  <c r="M332" i="1"/>
  <c r="K333" i="1"/>
  <c r="M333" i="1"/>
  <c r="K334" i="1"/>
  <c r="M334" i="1"/>
  <c r="K335" i="1"/>
  <c r="M335" i="1"/>
  <c r="K336" i="1"/>
  <c r="M336" i="1"/>
  <c r="K337" i="1"/>
  <c r="M337" i="1"/>
  <c r="K338" i="1"/>
  <c r="M338" i="1"/>
  <c r="K339" i="1"/>
  <c r="M339" i="1"/>
  <c r="K340" i="1"/>
  <c r="M340" i="1"/>
  <c r="K341" i="1"/>
  <c r="M341" i="1"/>
  <c r="K342" i="1"/>
  <c r="M342" i="1"/>
  <c r="K343" i="1"/>
  <c r="M343" i="1"/>
  <c r="K344" i="1"/>
  <c r="M344" i="1"/>
  <c r="K345" i="1"/>
  <c r="M345" i="1"/>
  <c r="K346" i="1"/>
  <c r="M346" i="1"/>
  <c r="K347" i="1"/>
  <c r="M347" i="1"/>
  <c r="K348" i="1"/>
  <c r="M348" i="1"/>
  <c r="K349" i="1"/>
  <c r="M349" i="1"/>
  <c r="K350" i="1"/>
  <c r="M350" i="1"/>
  <c r="K351" i="1"/>
  <c r="M351" i="1"/>
  <c r="K352" i="1"/>
  <c r="M352" i="1"/>
  <c r="K353" i="1"/>
  <c r="M353" i="1"/>
  <c r="K354" i="1"/>
  <c r="M354" i="1"/>
  <c r="K355" i="1"/>
  <c r="M355" i="1"/>
  <c r="K356" i="1"/>
  <c r="M356" i="1"/>
  <c r="K357" i="1"/>
  <c r="M357" i="1"/>
  <c r="K358" i="1"/>
  <c r="M358" i="1"/>
  <c r="K359" i="1"/>
  <c r="M359" i="1"/>
  <c r="K360" i="1"/>
  <c r="M360" i="1"/>
  <c r="K361" i="1"/>
  <c r="M361" i="1"/>
  <c r="K362" i="1"/>
  <c r="M362" i="1"/>
  <c r="K363" i="1"/>
  <c r="M363" i="1"/>
  <c r="K364" i="1"/>
  <c r="M364" i="1"/>
  <c r="K365" i="1"/>
  <c r="M365" i="1"/>
  <c r="K366" i="1"/>
  <c r="M366" i="1"/>
  <c r="K367" i="1"/>
  <c r="M367" i="1"/>
  <c r="K368" i="1"/>
  <c r="M368" i="1"/>
  <c r="K369" i="1"/>
  <c r="M369" i="1"/>
  <c r="K370" i="1"/>
  <c r="M370" i="1"/>
  <c r="K371" i="1"/>
  <c r="M371" i="1"/>
  <c r="K372" i="1"/>
  <c r="M372" i="1"/>
  <c r="K373" i="1"/>
  <c r="M373" i="1"/>
  <c r="K374" i="1"/>
  <c r="M374" i="1"/>
  <c r="K375" i="1"/>
  <c r="M375" i="1"/>
  <c r="K376" i="1"/>
  <c r="M376" i="1"/>
  <c r="K377" i="1"/>
  <c r="M377" i="1"/>
  <c r="K378" i="1"/>
  <c r="M378" i="1"/>
  <c r="K379" i="1"/>
  <c r="M379" i="1"/>
  <c r="K380" i="1"/>
  <c r="M380" i="1"/>
  <c r="K381" i="1"/>
  <c r="M381" i="1"/>
  <c r="K382" i="1"/>
  <c r="M382" i="1"/>
  <c r="K383" i="1"/>
  <c r="M383" i="1"/>
  <c r="K384" i="1"/>
  <c r="M384" i="1"/>
  <c r="K385" i="1"/>
  <c r="M385" i="1"/>
  <c r="K386" i="1"/>
  <c r="M386" i="1"/>
  <c r="K387" i="1"/>
  <c r="M387" i="1"/>
  <c r="K388" i="1"/>
  <c r="M388" i="1"/>
  <c r="K389" i="1"/>
  <c r="M389" i="1"/>
  <c r="K390" i="1"/>
  <c r="M390" i="1"/>
  <c r="K391" i="1"/>
  <c r="M391" i="1"/>
  <c r="K392" i="1"/>
  <c r="M392" i="1"/>
  <c r="K393" i="1"/>
  <c r="M393" i="1"/>
  <c r="K394" i="1"/>
  <c r="M394" i="1"/>
  <c r="K395" i="1"/>
  <c r="M395" i="1"/>
  <c r="K396" i="1"/>
  <c r="M396" i="1"/>
  <c r="K397" i="1"/>
  <c r="M397" i="1"/>
  <c r="K398" i="1"/>
  <c r="M398" i="1"/>
  <c r="K399" i="1"/>
  <c r="M399" i="1"/>
  <c r="K400" i="1"/>
  <c r="M400" i="1"/>
  <c r="K401" i="1"/>
  <c r="M401" i="1"/>
  <c r="K402" i="1"/>
  <c r="M402" i="1"/>
  <c r="K403" i="1"/>
  <c r="M403" i="1"/>
  <c r="K404" i="1"/>
  <c r="M404" i="1"/>
  <c r="K405" i="1"/>
  <c r="M405" i="1"/>
  <c r="K406" i="1"/>
  <c r="M406" i="1"/>
  <c r="K407" i="1"/>
  <c r="M407" i="1"/>
  <c r="K408" i="1"/>
  <c r="M408" i="1"/>
  <c r="K409" i="1"/>
  <c r="M409" i="1"/>
  <c r="K410" i="1"/>
  <c r="M410" i="1"/>
  <c r="K411" i="1"/>
  <c r="M411" i="1"/>
  <c r="K412" i="1"/>
  <c r="M412" i="1"/>
  <c r="K413" i="1"/>
  <c r="M413" i="1"/>
  <c r="K414" i="1"/>
  <c r="M414" i="1"/>
  <c r="K415" i="1"/>
  <c r="M415" i="1"/>
  <c r="K416" i="1"/>
  <c r="M416" i="1"/>
  <c r="K417" i="1"/>
  <c r="M417" i="1"/>
  <c r="K418" i="1"/>
  <c r="M418" i="1"/>
  <c r="K419" i="1"/>
  <c r="M419" i="1"/>
  <c r="K420" i="1"/>
  <c r="M420" i="1"/>
  <c r="K421" i="1"/>
  <c r="M421" i="1"/>
  <c r="K422" i="1"/>
  <c r="M422" i="1"/>
  <c r="K423" i="1"/>
  <c r="M423" i="1"/>
  <c r="K424" i="1"/>
  <c r="M424" i="1"/>
  <c r="K425" i="1"/>
  <c r="M425" i="1"/>
  <c r="K426" i="1"/>
  <c r="M426" i="1"/>
  <c r="K427" i="1"/>
  <c r="M427" i="1"/>
  <c r="K428" i="1"/>
  <c r="M428" i="1"/>
  <c r="K429" i="1"/>
  <c r="M429" i="1"/>
  <c r="K430" i="1"/>
  <c r="M430" i="1"/>
  <c r="K431" i="1"/>
  <c r="M431" i="1"/>
  <c r="K432" i="1"/>
  <c r="M432" i="1"/>
  <c r="K433" i="1"/>
  <c r="M433" i="1"/>
  <c r="K434" i="1"/>
  <c r="M434" i="1"/>
  <c r="K435" i="1"/>
  <c r="M435" i="1"/>
  <c r="K436" i="1"/>
  <c r="M436" i="1"/>
  <c r="K437" i="1"/>
  <c r="M437" i="1"/>
  <c r="K438" i="1"/>
  <c r="M438" i="1"/>
  <c r="K439" i="1"/>
  <c r="M439" i="1"/>
  <c r="K440" i="1"/>
  <c r="M440" i="1"/>
  <c r="K441" i="1"/>
  <c r="M441" i="1"/>
  <c r="K442" i="1"/>
  <c r="M442" i="1"/>
  <c r="K443" i="1"/>
  <c r="M443" i="1"/>
  <c r="K444" i="1"/>
  <c r="M444" i="1"/>
  <c r="K445" i="1"/>
  <c r="M445" i="1"/>
  <c r="K446" i="1"/>
  <c r="M446" i="1"/>
  <c r="K447" i="1"/>
  <c r="M447" i="1"/>
  <c r="K448" i="1"/>
  <c r="M448" i="1"/>
  <c r="K449" i="1"/>
  <c r="M449" i="1"/>
  <c r="K450" i="1"/>
  <c r="M450" i="1"/>
  <c r="K451" i="1"/>
  <c r="M451" i="1"/>
  <c r="K452" i="1"/>
  <c r="M452" i="1"/>
  <c r="K453" i="1"/>
  <c r="M453" i="1"/>
  <c r="K454" i="1"/>
  <c r="M454" i="1"/>
  <c r="K455" i="1"/>
  <c r="M455" i="1"/>
  <c r="K456" i="1"/>
  <c r="M456" i="1"/>
  <c r="K457" i="1"/>
  <c r="M457" i="1"/>
  <c r="K458" i="1"/>
  <c r="M458" i="1"/>
  <c r="K459" i="1"/>
  <c r="M459" i="1"/>
  <c r="K460" i="1"/>
  <c r="M460" i="1"/>
  <c r="K461" i="1"/>
  <c r="M461" i="1"/>
  <c r="K462" i="1"/>
  <c r="M462" i="1"/>
  <c r="K463" i="1"/>
  <c r="M463" i="1"/>
  <c r="K464" i="1"/>
  <c r="M464" i="1"/>
  <c r="K465" i="1"/>
  <c r="M465" i="1"/>
  <c r="K466" i="1"/>
  <c r="M466" i="1"/>
  <c r="K467" i="1"/>
  <c r="M467" i="1"/>
  <c r="K468" i="1"/>
  <c r="M468" i="1"/>
  <c r="K469" i="1"/>
  <c r="M469" i="1"/>
  <c r="K470" i="1"/>
  <c r="M470" i="1"/>
  <c r="K471" i="1"/>
  <c r="M471" i="1"/>
  <c r="K472" i="1"/>
  <c r="M472" i="1"/>
  <c r="K473" i="1"/>
  <c r="M473" i="1"/>
  <c r="K474" i="1"/>
  <c r="M474" i="1"/>
  <c r="K475" i="1"/>
  <c r="M475" i="1"/>
  <c r="K476" i="1"/>
  <c r="M476" i="1"/>
  <c r="K477" i="1"/>
  <c r="M477" i="1"/>
  <c r="K478" i="1"/>
  <c r="M478" i="1"/>
  <c r="K479" i="1"/>
  <c r="M479" i="1"/>
  <c r="K480" i="1"/>
  <c r="M480" i="1"/>
  <c r="K481" i="1"/>
  <c r="M481" i="1"/>
  <c r="K482" i="1"/>
  <c r="M482" i="1"/>
  <c r="K483" i="1"/>
  <c r="M483" i="1"/>
  <c r="K484" i="1"/>
  <c r="M484" i="1"/>
  <c r="K485" i="1"/>
  <c r="M485" i="1"/>
  <c r="K486" i="1"/>
  <c r="M486" i="1"/>
  <c r="K487" i="1"/>
  <c r="M487" i="1"/>
  <c r="K488" i="1"/>
  <c r="M488" i="1"/>
  <c r="K489" i="1"/>
  <c r="M489" i="1"/>
  <c r="K490" i="1"/>
  <c r="M490" i="1"/>
  <c r="K491" i="1"/>
  <c r="M491" i="1"/>
  <c r="K492" i="1"/>
  <c r="M492" i="1"/>
  <c r="K493" i="1"/>
  <c r="M493" i="1"/>
  <c r="K494" i="1"/>
  <c r="M494" i="1"/>
  <c r="K495" i="1"/>
  <c r="M495" i="1"/>
  <c r="K496" i="1"/>
  <c r="M496" i="1"/>
  <c r="K497" i="1"/>
  <c r="M497" i="1"/>
  <c r="K498" i="1"/>
  <c r="M498" i="1"/>
  <c r="K499" i="1"/>
  <c r="M499" i="1"/>
  <c r="K500" i="1"/>
  <c r="M500" i="1"/>
  <c r="K501" i="1"/>
  <c r="M501" i="1"/>
  <c r="K502" i="1"/>
  <c r="M502" i="1"/>
  <c r="K503" i="1"/>
  <c r="M503" i="1"/>
  <c r="K504" i="1"/>
  <c r="M504" i="1"/>
  <c r="K505" i="1"/>
  <c r="M505" i="1"/>
  <c r="K506" i="1"/>
  <c r="M506" i="1"/>
  <c r="K507" i="1"/>
  <c r="M507" i="1"/>
  <c r="K508" i="1"/>
  <c r="M508" i="1"/>
  <c r="K509" i="1"/>
  <c r="M509" i="1"/>
  <c r="K510" i="1"/>
  <c r="M510" i="1"/>
  <c r="K511" i="1"/>
  <c r="M511" i="1"/>
  <c r="K512" i="1"/>
  <c r="M512" i="1"/>
  <c r="K513" i="1"/>
  <c r="M513" i="1"/>
  <c r="K514" i="1"/>
  <c r="M514" i="1"/>
  <c r="K515" i="1"/>
  <c r="M515" i="1"/>
  <c r="K516" i="1"/>
  <c r="M516" i="1"/>
  <c r="K517" i="1"/>
  <c r="M517" i="1"/>
  <c r="K518" i="1"/>
  <c r="M518" i="1"/>
  <c r="K519" i="1"/>
  <c r="M519" i="1"/>
  <c r="K520" i="1"/>
  <c r="M520" i="1"/>
  <c r="K521" i="1"/>
  <c r="M521" i="1"/>
  <c r="K522" i="1"/>
  <c r="M522" i="1"/>
  <c r="K523" i="1"/>
  <c r="M523" i="1"/>
  <c r="K524" i="1"/>
  <c r="M524" i="1"/>
  <c r="K525" i="1"/>
  <c r="M525" i="1"/>
  <c r="K526" i="1"/>
  <c r="M526" i="1"/>
  <c r="K527" i="1"/>
  <c r="M527" i="1"/>
  <c r="K528" i="1"/>
  <c r="M528" i="1"/>
  <c r="K529" i="1"/>
  <c r="M529" i="1"/>
  <c r="K530" i="1"/>
  <c r="M530" i="1"/>
  <c r="K531" i="1"/>
  <c r="M531" i="1"/>
  <c r="K532" i="1"/>
  <c r="M532" i="1"/>
  <c r="K533" i="1"/>
  <c r="M533" i="1"/>
  <c r="K534" i="1"/>
  <c r="M534" i="1"/>
  <c r="K535" i="1"/>
  <c r="M535" i="1"/>
  <c r="K536" i="1"/>
  <c r="M536" i="1"/>
  <c r="K537" i="1"/>
  <c r="M537" i="1"/>
  <c r="K538" i="1"/>
  <c r="M538" i="1"/>
  <c r="K539" i="1"/>
  <c r="M539" i="1"/>
  <c r="K540" i="1"/>
  <c r="M540" i="1"/>
  <c r="K541" i="1"/>
  <c r="M541" i="1"/>
  <c r="K542" i="1"/>
  <c r="M542" i="1"/>
  <c r="K543" i="1"/>
  <c r="M543" i="1"/>
  <c r="K544" i="1"/>
  <c r="M544" i="1"/>
  <c r="K545" i="1"/>
  <c r="M545" i="1"/>
  <c r="K546" i="1"/>
  <c r="M546" i="1"/>
  <c r="K547" i="1"/>
  <c r="M547" i="1"/>
  <c r="K548" i="1"/>
  <c r="M548" i="1"/>
  <c r="K549" i="1"/>
  <c r="M549" i="1"/>
  <c r="K550" i="1"/>
  <c r="M550" i="1"/>
  <c r="K551" i="1"/>
  <c r="M551" i="1"/>
  <c r="K552" i="1"/>
  <c r="M552" i="1"/>
  <c r="K553" i="1"/>
  <c r="M553" i="1"/>
  <c r="K554" i="1"/>
  <c r="M554" i="1"/>
  <c r="K555" i="1"/>
  <c r="M555" i="1"/>
  <c r="K556" i="1"/>
  <c r="M556" i="1"/>
  <c r="K557" i="1"/>
  <c r="M557" i="1"/>
  <c r="K558" i="1"/>
  <c r="M558" i="1"/>
  <c r="K559" i="1"/>
  <c r="M559" i="1"/>
  <c r="K560" i="1"/>
  <c r="M560" i="1"/>
  <c r="K561" i="1"/>
  <c r="M561" i="1"/>
  <c r="K562" i="1"/>
  <c r="M562" i="1"/>
  <c r="K563" i="1"/>
  <c r="M563" i="1"/>
  <c r="K564" i="1"/>
  <c r="M564" i="1"/>
  <c r="K565" i="1"/>
  <c r="M565" i="1"/>
  <c r="K566" i="1"/>
  <c r="M566" i="1"/>
  <c r="K567" i="1"/>
  <c r="M567" i="1"/>
  <c r="K568" i="1"/>
  <c r="M568" i="1"/>
  <c r="K569" i="1"/>
  <c r="M569" i="1"/>
  <c r="K570" i="1"/>
  <c r="M570" i="1"/>
  <c r="K571" i="1"/>
  <c r="M571" i="1"/>
  <c r="K572" i="1"/>
  <c r="M572" i="1"/>
  <c r="K573" i="1"/>
  <c r="M573" i="1"/>
  <c r="K574" i="1"/>
  <c r="M574" i="1"/>
  <c r="K575" i="1"/>
  <c r="M575" i="1"/>
  <c r="K576" i="1"/>
  <c r="M576" i="1"/>
  <c r="K577" i="1"/>
  <c r="M577" i="1"/>
  <c r="K578" i="1"/>
  <c r="M578" i="1"/>
  <c r="K579" i="1"/>
  <c r="M579" i="1"/>
  <c r="K580" i="1"/>
  <c r="M580" i="1"/>
  <c r="K581" i="1"/>
  <c r="M581" i="1"/>
  <c r="K582" i="1"/>
  <c r="M582" i="1"/>
  <c r="K583" i="1"/>
  <c r="M583" i="1"/>
  <c r="K584" i="1"/>
  <c r="M584" i="1"/>
  <c r="K585" i="1"/>
  <c r="M585" i="1"/>
  <c r="K586" i="1"/>
  <c r="M586" i="1"/>
  <c r="K587" i="1"/>
  <c r="M587" i="1"/>
  <c r="K588" i="1"/>
  <c r="M588" i="1"/>
  <c r="K589" i="1"/>
  <c r="M589" i="1"/>
  <c r="K590" i="1"/>
  <c r="M590" i="1"/>
  <c r="K591" i="1"/>
  <c r="M591" i="1"/>
  <c r="K592" i="1"/>
  <c r="M592" i="1"/>
  <c r="K593" i="1"/>
  <c r="M593" i="1"/>
  <c r="K594" i="1"/>
  <c r="M594" i="1"/>
  <c r="K595" i="1"/>
  <c r="M595" i="1"/>
  <c r="K596" i="1"/>
  <c r="M596" i="1"/>
  <c r="K597" i="1"/>
  <c r="M597" i="1"/>
  <c r="K598" i="1"/>
  <c r="M598" i="1"/>
  <c r="K599" i="1"/>
  <c r="M599" i="1"/>
  <c r="K600" i="1"/>
  <c r="M600" i="1"/>
  <c r="K601" i="1"/>
  <c r="M601" i="1"/>
  <c r="K602" i="1"/>
  <c r="M602" i="1"/>
  <c r="K603" i="1"/>
  <c r="M603" i="1"/>
  <c r="K604" i="1"/>
  <c r="M604" i="1"/>
  <c r="K605" i="1"/>
  <c r="M605" i="1"/>
  <c r="K606" i="1"/>
  <c r="M606" i="1"/>
  <c r="K607" i="1"/>
  <c r="M607" i="1"/>
  <c r="K608" i="1"/>
  <c r="M608" i="1"/>
  <c r="K609" i="1"/>
  <c r="M609" i="1"/>
  <c r="K610" i="1"/>
  <c r="M610" i="1"/>
  <c r="K611" i="1"/>
  <c r="M611" i="1"/>
  <c r="K612" i="1"/>
  <c r="M612" i="1"/>
  <c r="K613" i="1"/>
  <c r="M613" i="1"/>
  <c r="K614" i="1"/>
  <c r="M614" i="1"/>
  <c r="K615" i="1"/>
  <c r="M615" i="1"/>
  <c r="K616" i="1"/>
  <c r="M616" i="1"/>
  <c r="K617" i="1"/>
  <c r="M617" i="1"/>
  <c r="K618" i="1"/>
  <c r="M618" i="1"/>
  <c r="K619" i="1"/>
  <c r="M619" i="1"/>
  <c r="K620" i="1"/>
  <c r="M620" i="1"/>
  <c r="K621" i="1"/>
  <c r="M621" i="1"/>
  <c r="K622" i="1"/>
  <c r="M622" i="1"/>
  <c r="K623" i="1"/>
  <c r="M623" i="1"/>
  <c r="K624" i="1"/>
  <c r="M624" i="1"/>
  <c r="K625" i="1"/>
  <c r="M625" i="1"/>
  <c r="K626" i="1"/>
  <c r="M626" i="1"/>
  <c r="K627" i="1"/>
  <c r="M627" i="1"/>
  <c r="K628" i="1"/>
  <c r="M628" i="1"/>
  <c r="K629" i="1"/>
  <c r="M629" i="1"/>
  <c r="K630" i="1"/>
  <c r="M630" i="1"/>
  <c r="K631" i="1"/>
  <c r="M631" i="1"/>
  <c r="K632" i="1"/>
  <c r="M632" i="1"/>
  <c r="K633" i="1"/>
  <c r="M633" i="1"/>
  <c r="K634" i="1"/>
  <c r="M634" i="1"/>
  <c r="K635" i="1"/>
  <c r="M635" i="1"/>
  <c r="K636" i="1"/>
  <c r="M636" i="1"/>
  <c r="K637" i="1"/>
  <c r="M637" i="1"/>
  <c r="K638" i="1"/>
  <c r="M638" i="1"/>
  <c r="K639" i="1"/>
  <c r="M639" i="1"/>
  <c r="K640" i="1"/>
  <c r="M640" i="1"/>
  <c r="K641" i="1"/>
  <c r="M641" i="1"/>
  <c r="K642" i="1"/>
  <c r="M642" i="1"/>
  <c r="K643" i="1"/>
  <c r="M643" i="1"/>
  <c r="K644" i="1"/>
  <c r="M644" i="1"/>
  <c r="K645" i="1"/>
  <c r="M645" i="1"/>
  <c r="K646" i="1"/>
  <c r="M646" i="1"/>
  <c r="K647" i="1"/>
  <c r="M647" i="1"/>
  <c r="K648" i="1"/>
  <c r="M648" i="1"/>
  <c r="K649" i="1"/>
  <c r="M649" i="1"/>
  <c r="K650" i="1"/>
  <c r="M650" i="1"/>
  <c r="K651" i="1"/>
  <c r="M651" i="1"/>
  <c r="K652" i="1"/>
  <c r="M652" i="1"/>
  <c r="K653" i="1"/>
  <c r="M653" i="1"/>
  <c r="K654" i="1"/>
  <c r="M654" i="1"/>
  <c r="K655" i="1"/>
  <c r="M655" i="1"/>
  <c r="K656" i="1"/>
  <c r="M656" i="1"/>
  <c r="K657" i="1"/>
  <c r="M657" i="1"/>
  <c r="K658" i="1"/>
  <c r="M658" i="1"/>
  <c r="K659" i="1"/>
  <c r="M659" i="1"/>
  <c r="K660" i="1"/>
  <c r="M660" i="1"/>
  <c r="K661" i="1"/>
  <c r="M661" i="1"/>
  <c r="K662" i="1"/>
  <c r="M662" i="1"/>
  <c r="K663" i="1"/>
  <c r="M663" i="1"/>
  <c r="K664" i="1"/>
  <c r="M664" i="1"/>
  <c r="K665" i="1"/>
  <c r="M665" i="1"/>
  <c r="K666" i="1"/>
  <c r="M666" i="1"/>
  <c r="K667" i="1"/>
  <c r="M667" i="1"/>
  <c r="K668" i="1"/>
  <c r="M668" i="1"/>
  <c r="K669" i="1"/>
  <c r="M669" i="1"/>
  <c r="K670" i="1"/>
  <c r="M670" i="1"/>
  <c r="K671" i="1"/>
  <c r="M671" i="1"/>
  <c r="K672" i="1"/>
  <c r="M672" i="1"/>
  <c r="K673" i="1"/>
  <c r="M673" i="1"/>
  <c r="K674" i="1"/>
  <c r="M674" i="1"/>
  <c r="K675" i="1"/>
  <c r="M675" i="1"/>
  <c r="K676" i="1"/>
  <c r="M676" i="1"/>
  <c r="K677" i="1"/>
  <c r="M677" i="1"/>
  <c r="K678" i="1"/>
  <c r="M678" i="1"/>
  <c r="K679" i="1"/>
  <c r="M679" i="1"/>
  <c r="K680" i="1"/>
  <c r="M680" i="1"/>
  <c r="K681" i="1"/>
  <c r="M681" i="1"/>
  <c r="K682" i="1"/>
  <c r="M682" i="1"/>
  <c r="K683" i="1"/>
  <c r="M683" i="1"/>
  <c r="K684" i="1"/>
  <c r="M684" i="1"/>
  <c r="K685" i="1"/>
  <c r="M685" i="1"/>
  <c r="K686" i="1"/>
  <c r="M686" i="1"/>
  <c r="K687" i="1"/>
  <c r="M687" i="1"/>
  <c r="K688" i="1"/>
  <c r="M688" i="1"/>
  <c r="K689" i="1"/>
  <c r="M689" i="1"/>
  <c r="K690" i="1"/>
  <c r="M690" i="1"/>
  <c r="K691" i="1"/>
  <c r="M691" i="1"/>
  <c r="K692" i="1"/>
  <c r="M692" i="1"/>
  <c r="K693" i="1"/>
  <c r="M693" i="1"/>
  <c r="K694" i="1"/>
  <c r="M694" i="1"/>
  <c r="K695" i="1"/>
  <c r="M695" i="1"/>
  <c r="K696" i="1"/>
  <c r="M696" i="1"/>
  <c r="K697" i="1"/>
  <c r="M697" i="1"/>
  <c r="K698" i="1"/>
  <c r="M698" i="1"/>
  <c r="K699" i="1"/>
  <c r="M699" i="1"/>
  <c r="K700" i="1"/>
  <c r="M700" i="1"/>
  <c r="K701" i="1"/>
  <c r="M701" i="1"/>
  <c r="K702" i="1"/>
  <c r="M702" i="1"/>
  <c r="K703" i="1"/>
  <c r="M703" i="1"/>
  <c r="K704" i="1"/>
  <c r="M704" i="1"/>
  <c r="K705" i="1"/>
  <c r="M705" i="1"/>
  <c r="K706" i="1"/>
  <c r="M706" i="1"/>
  <c r="K707" i="1"/>
  <c r="M707" i="1"/>
  <c r="K708" i="1"/>
  <c r="M708" i="1"/>
  <c r="K709" i="1"/>
  <c r="M709" i="1"/>
  <c r="K710" i="1"/>
  <c r="M710" i="1"/>
  <c r="K711" i="1"/>
  <c r="M711" i="1"/>
  <c r="K712" i="1"/>
  <c r="M712" i="1"/>
  <c r="K713" i="1"/>
  <c r="M713" i="1"/>
  <c r="K714" i="1"/>
  <c r="M714" i="1"/>
  <c r="K715" i="1"/>
  <c r="M715" i="1"/>
  <c r="K716" i="1"/>
  <c r="M716" i="1"/>
  <c r="K717" i="1"/>
  <c r="M717" i="1"/>
  <c r="K718" i="1"/>
  <c r="M718" i="1"/>
  <c r="K719" i="1"/>
  <c r="M719" i="1"/>
  <c r="K720" i="1"/>
  <c r="M720" i="1"/>
  <c r="K721" i="1"/>
  <c r="M721" i="1"/>
  <c r="K722" i="1"/>
  <c r="M722" i="1"/>
  <c r="K723" i="1"/>
  <c r="M723" i="1"/>
  <c r="K724" i="1"/>
  <c r="M724" i="1"/>
  <c r="K725" i="1"/>
  <c r="M725" i="1"/>
  <c r="K726" i="1"/>
  <c r="M726" i="1"/>
  <c r="K727" i="1"/>
  <c r="M727" i="1"/>
  <c r="K728" i="1"/>
  <c r="M728" i="1"/>
  <c r="K729" i="1"/>
  <c r="M729" i="1"/>
  <c r="K730" i="1"/>
  <c r="M730" i="1"/>
  <c r="K731" i="1"/>
  <c r="M731" i="1"/>
  <c r="K732" i="1"/>
  <c r="M732" i="1"/>
  <c r="K733" i="1"/>
  <c r="M733" i="1"/>
  <c r="K734" i="1"/>
  <c r="M734" i="1"/>
  <c r="M190" i="1"/>
  <c r="M191" i="1"/>
  <c r="M192" i="1"/>
  <c r="M193" i="1"/>
  <c r="M194" i="1"/>
  <c r="M195" i="1"/>
  <c r="K193" i="1"/>
  <c r="K194" i="1"/>
  <c r="K195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/>
  <c r="M38" i="1"/>
  <c r="K39" i="1"/>
  <c r="M39" i="1"/>
  <c r="K40" i="1"/>
  <c r="M40" i="1"/>
  <c r="K41" i="1"/>
  <c r="M41" i="1"/>
  <c r="K42" i="1"/>
  <c r="M42" i="1"/>
  <c r="K43" i="1"/>
  <c r="M43" i="1"/>
  <c r="K44" i="1"/>
  <c r="M44" i="1"/>
  <c r="K45" i="1"/>
  <c r="M45" i="1"/>
  <c r="K46" i="1"/>
  <c r="M46" i="1"/>
  <c r="K47" i="1"/>
  <c r="M47" i="1"/>
  <c r="K48" i="1"/>
  <c r="M48" i="1"/>
  <c r="K49" i="1"/>
  <c r="M49" i="1"/>
  <c r="K50" i="1"/>
  <c r="M50" i="1"/>
  <c r="K51" i="1"/>
  <c r="M51" i="1"/>
  <c r="K52" i="1"/>
  <c r="M52" i="1"/>
  <c r="K53" i="1"/>
  <c r="M53" i="1"/>
  <c r="K54" i="1"/>
  <c r="M54" i="1"/>
  <c r="K55" i="1"/>
  <c r="M55" i="1"/>
  <c r="K56" i="1"/>
  <c r="M56" i="1"/>
  <c r="K57" i="1"/>
  <c r="M57" i="1"/>
  <c r="K58" i="1"/>
  <c r="M58" i="1"/>
  <c r="K59" i="1"/>
  <c r="M59" i="1"/>
  <c r="K60" i="1"/>
  <c r="M60" i="1"/>
  <c r="K61" i="1"/>
  <c r="M61" i="1"/>
  <c r="K62" i="1"/>
  <c r="M62" i="1"/>
  <c r="K63" i="1"/>
  <c r="M63" i="1"/>
  <c r="K64" i="1"/>
  <c r="M64" i="1"/>
  <c r="K65" i="1"/>
  <c r="M65" i="1"/>
  <c r="K66" i="1"/>
  <c r="M66" i="1"/>
  <c r="K67" i="1"/>
  <c r="M67" i="1"/>
  <c r="K68" i="1"/>
  <c r="M68" i="1"/>
  <c r="K69" i="1"/>
  <c r="M69" i="1"/>
  <c r="K70" i="1"/>
  <c r="M70" i="1"/>
  <c r="K71" i="1"/>
  <c r="M71" i="1"/>
  <c r="K72" i="1"/>
  <c r="M72" i="1"/>
  <c r="K73" i="1"/>
  <c r="M73" i="1"/>
  <c r="K74" i="1"/>
  <c r="M74" i="1"/>
  <c r="K75" i="1"/>
  <c r="M75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M92" i="1"/>
  <c r="K93" i="1"/>
  <c r="M93" i="1"/>
  <c r="K94" i="1"/>
  <c r="M94" i="1"/>
  <c r="K95" i="1"/>
  <c r="M95" i="1"/>
  <c r="K96" i="1"/>
  <c r="M96" i="1"/>
  <c r="K97" i="1"/>
  <c r="M97" i="1"/>
  <c r="K98" i="1"/>
  <c r="M98" i="1"/>
  <c r="K99" i="1"/>
  <c r="M99" i="1"/>
  <c r="K100" i="1"/>
  <c r="M100" i="1"/>
  <c r="K101" i="1"/>
  <c r="M101" i="1"/>
  <c r="K102" i="1"/>
  <c r="M102" i="1"/>
  <c r="K103" i="1"/>
  <c r="M103" i="1"/>
  <c r="K104" i="1"/>
  <c r="M104" i="1"/>
  <c r="K105" i="1"/>
  <c r="M105" i="1"/>
  <c r="K106" i="1"/>
  <c r="M106" i="1"/>
  <c r="K107" i="1"/>
  <c r="M107" i="1"/>
  <c r="K108" i="1"/>
  <c r="M108" i="1"/>
  <c r="K109" i="1"/>
  <c r="M109" i="1"/>
  <c r="K110" i="1"/>
  <c r="M110" i="1"/>
  <c r="K111" i="1"/>
  <c r="M111" i="1"/>
  <c r="K112" i="1"/>
  <c r="M112" i="1"/>
  <c r="K113" i="1"/>
  <c r="M113" i="1"/>
  <c r="K114" i="1"/>
  <c r="M114" i="1"/>
  <c r="K115" i="1"/>
  <c r="M115" i="1"/>
  <c r="K116" i="1"/>
  <c r="M116" i="1"/>
  <c r="K117" i="1"/>
  <c r="M117" i="1"/>
  <c r="K118" i="1"/>
  <c r="M118" i="1"/>
  <c r="K119" i="1"/>
  <c r="M119" i="1"/>
  <c r="K120" i="1"/>
  <c r="M120" i="1"/>
  <c r="K121" i="1"/>
  <c r="M121" i="1"/>
  <c r="K122" i="1"/>
  <c r="M122" i="1"/>
  <c r="K123" i="1"/>
  <c r="M123" i="1"/>
  <c r="K124" i="1"/>
  <c r="M124" i="1"/>
  <c r="K125" i="1"/>
  <c r="M125" i="1"/>
  <c r="K126" i="1"/>
  <c r="M126" i="1"/>
  <c r="K127" i="1"/>
  <c r="M127" i="1"/>
  <c r="K128" i="1"/>
  <c r="M128" i="1"/>
  <c r="K129" i="1"/>
  <c r="M129" i="1"/>
  <c r="K130" i="1"/>
  <c r="M130" i="1"/>
  <c r="K131" i="1"/>
  <c r="M131" i="1"/>
  <c r="K132" i="1"/>
  <c r="M132" i="1"/>
  <c r="K133" i="1"/>
  <c r="M133" i="1"/>
  <c r="K134" i="1"/>
  <c r="M134" i="1"/>
  <c r="K135" i="1"/>
  <c r="M135" i="1"/>
  <c r="K136" i="1"/>
  <c r="M136" i="1"/>
  <c r="K137" i="1"/>
  <c r="M137" i="1"/>
  <c r="K138" i="1"/>
  <c r="M138" i="1"/>
  <c r="K139" i="1"/>
  <c r="M139" i="1"/>
  <c r="K140" i="1"/>
  <c r="M140" i="1"/>
  <c r="K141" i="1"/>
  <c r="M141" i="1"/>
  <c r="K142" i="1"/>
  <c r="M142" i="1"/>
  <c r="K143" i="1"/>
  <c r="M143" i="1"/>
  <c r="K144" i="1"/>
  <c r="M144" i="1"/>
  <c r="K145" i="1"/>
  <c r="M145" i="1"/>
  <c r="K146" i="1"/>
  <c r="M146" i="1"/>
  <c r="K147" i="1"/>
  <c r="M147" i="1"/>
  <c r="K148" i="1"/>
  <c r="M148" i="1"/>
  <c r="K149" i="1"/>
  <c r="M149" i="1"/>
  <c r="K150" i="1"/>
  <c r="M150" i="1"/>
  <c r="K151" i="1"/>
  <c r="M151" i="1"/>
  <c r="K152" i="1"/>
  <c r="M152" i="1"/>
  <c r="K153" i="1"/>
  <c r="M153" i="1"/>
  <c r="K154" i="1"/>
  <c r="M154" i="1"/>
  <c r="K155" i="1"/>
  <c r="M155" i="1"/>
  <c r="K156" i="1"/>
  <c r="M156" i="1"/>
  <c r="K157" i="1"/>
  <c r="M157" i="1"/>
  <c r="K158" i="1"/>
  <c r="M158" i="1"/>
  <c r="K159" i="1"/>
  <c r="M159" i="1"/>
  <c r="K160" i="1"/>
  <c r="M160" i="1"/>
  <c r="K161" i="1"/>
  <c r="M161" i="1"/>
  <c r="K162" i="1"/>
  <c r="M162" i="1"/>
  <c r="K163" i="1"/>
  <c r="M163" i="1"/>
  <c r="K164" i="1"/>
  <c r="M164" i="1"/>
  <c r="K165" i="1"/>
  <c r="M165" i="1"/>
  <c r="K166" i="1"/>
  <c r="M166" i="1"/>
  <c r="K167" i="1"/>
  <c r="M167" i="1"/>
  <c r="K168" i="1"/>
  <c r="M168" i="1"/>
  <c r="K169" i="1"/>
  <c r="M169" i="1"/>
  <c r="K170" i="1"/>
  <c r="M170" i="1"/>
  <c r="K171" i="1"/>
  <c r="M171" i="1"/>
  <c r="K172" i="1"/>
  <c r="M172" i="1"/>
  <c r="K173" i="1"/>
  <c r="M173" i="1"/>
  <c r="K174" i="1"/>
  <c r="M174" i="1"/>
  <c r="K175" i="1"/>
  <c r="M175" i="1"/>
  <c r="K176" i="1"/>
  <c r="M176" i="1"/>
  <c r="K177" i="1"/>
  <c r="M177" i="1"/>
  <c r="K178" i="1"/>
  <c r="M178" i="1"/>
  <c r="K179" i="1"/>
  <c r="M179" i="1"/>
  <c r="K180" i="1"/>
  <c r="M180" i="1"/>
  <c r="K181" i="1"/>
  <c r="M181" i="1"/>
  <c r="K182" i="1"/>
  <c r="M182" i="1"/>
  <c r="K183" i="1"/>
  <c r="M183" i="1"/>
  <c r="K184" i="1"/>
  <c r="M184" i="1"/>
  <c r="K185" i="1"/>
  <c r="M185" i="1"/>
  <c r="K186" i="1"/>
  <c r="M186" i="1"/>
  <c r="K187" i="1"/>
  <c r="M187" i="1"/>
  <c r="K188" i="1"/>
  <c r="M188" i="1"/>
  <c r="K189" i="1"/>
  <c r="M189" i="1"/>
  <c r="K190" i="1"/>
  <c r="K191" i="1"/>
  <c r="K192" i="1"/>
  <c r="M13" i="1"/>
  <c r="K13" i="1"/>
  <c r="N5" i="1"/>
  <c r="L5" i="1"/>
  <c r="Y17" i="6" l="1"/>
  <c r="Y19" i="6" s="1"/>
  <c r="AA17" i="6"/>
  <c r="AA24" i="4"/>
  <c r="Z24" i="4"/>
  <c r="Z23" i="4"/>
  <c r="AA23" i="4" s="1"/>
  <c r="AA25" i="4"/>
  <c r="N9" i="4"/>
  <c r="AB7" i="4"/>
  <c r="AB6" i="4" s="1"/>
  <c r="AC23" i="4"/>
  <c r="AB24" i="4" s="1"/>
  <c r="AC24" i="4" s="1"/>
  <c r="AC25" i="4" s="1"/>
  <c r="AB11" i="4"/>
  <c r="B17" i="4" s="1"/>
  <c r="AB12" i="4"/>
  <c r="B16" i="4" s="1"/>
  <c r="Y18" i="6" l="1"/>
  <c r="Y17" i="4"/>
  <c r="Y18" i="4" s="1"/>
  <c r="N14" i="4"/>
  <c r="AB4" i="4"/>
  <c r="AC28" i="4" s="1"/>
  <c r="AB29" i="4" s="1"/>
  <c r="N11" i="4"/>
  <c r="AD7" i="4"/>
  <c r="AD6" i="4" s="1"/>
  <c r="AB13" i="4"/>
  <c r="Y19" i="4" l="1"/>
  <c r="S38" i="4" s="1"/>
  <c r="R43" i="4"/>
  <c r="R51" i="4"/>
  <c r="R59" i="4"/>
  <c r="R67" i="4"/>
  <c r="R75" i="4"/>
  <c r="R83" i="4"/>
  <c r="R91" i="4"/>
  <c r="R99" i="4"/>
  <c r="R107" i="4"/>
  <c r="R115" i="4"/>
  <c r="R123" i="4"/>
  <c r="R131" i="4"/>
  <c r="R139" i="4"/>
  <c r="R147" i="4"/>
  <c r="R155" i="4"/>
  <c r="R163" i="4"/>
  <c r="R171" i="4"/>
  <c r="R179" i="4"/>
  <c r="R187" i="4"/>
  <c r="R195" i="4"/>
  <c r="R203" i="4"/>
  <c r="R211" i="4"/>
  <c r="R219" i="4"/>
  <c r="R227" i="4"/>
  <c r="R235" i="4"/>
  <c r="R243" i="4"/>
  <c r="R251" i="4"/>
  <c r="R259" i="4"/>
  <c r="R267" i="4"/>
  <c r="R275" i="4"/>
  <c r="R283" i="4"/>
  <c r="R291" i="4"/>
  <c r="R299" i="4"/>
  <c r="R307" i="4"/>
  <c r="R315" i="4"/>
  <c r="R323" i="4"/>
  <c r="R44" i="4"/>
  <c r="R52" i="4"/>
  <c r="R60" i="4"/>
  <c r="R68" i="4"/>
  <c r="R76" i="4"/>
  <c r="R84" i="4"/>
  <c r="R92" i="4"/>
  <c r="R100" i="4"/>
  <c r="R108" i="4"/>
  <c r="R116" i="4"/>
  <c r="R124" i="4"/>
  <c r="R132" i="4"/>
  <c r="R140" i="4"/>
  <c r="R148" i="4"/>
  <c r="R156" i="4"/>
  <c r="R164" i="4"/>
  <c r="R172" i="4"/>
  <c r="R180" i="4"/>
  <c r="R188" i="4"/>
  <c r="R196" i="4"/>
  <c r="R204" i="4"/>
  <c r="R212" i="4"/>
  <c r="R220" i="4"/>
  <c r="R228" i="4"/>
  <c r="R236" i="4"/>
  <c r="R244" i="4"/>
  <c r="R252" i="4"/>
  <c r="R260" i="4"/>
  <c r="R268" i="4"/>
  <c r="R276" i="4"/>
  <c r="R284" i="4"/>
  <c r="R292" i="4"/>
  <c r="R300" i="4"/>
  <c r="R308" i="4"/>
  <c r="R316" i="4"/>
  <c r="R324" i="4"/>
  <c r="R332" i="4"/>
  <c r="R340" i="4"/>
  <c r="R348" i="4"/>
  <c r="R356" i="4"/>
  <c r="R364" i="4"/>
  <c r="R372" i="4"/>
  <c r="R380" i="4"/>
  <c r="R388" i="4"/>
  <c r="R396" i="4"/>
  <c r="R404" i="4"/>
  <c r="R412" i="4"/>
  <c r="R420" i="4"/>
  <c r="R428" i="4"/>
  <c r="R42" i="4"/>
  <c r="R54" i="4"/>
  <c r="R64" i="4"/>
  <c r="R74" i="4"/>
  <c r="R86" i="4"/>
  <c r="R96" i="4"/>
  <c r="R106" i="4"/>
  <c r="R118" i="4"/>
  <c r="R128" i="4"/>
  <c r="R138" i="4"/>
  <c r="R150" i="4"/>
  <c r="R160" i="4"/>
  <c r="R170" i="4"/>
  <c r="R182" i="4"/>
  <c r="R192" i="4"/>
  <c r="R202" i="4"/>
  <c r="R214" i="4"/>
  <c r="R224" i="4"/>
  <c r="R234" i="4"/>
  <c r="R246" i="4"/>
  <c r="R256" i="4"/>
  <c r="R266" i="4"/>
  <c r="R278" i="4"/>
  <c r="R288" i="4"/>
  <c r="R298" i="4"/>
  <c r="R310" i="4"/>
  <c r="R320" i="4"/>
  <c r="R330" i="4"/>
  <c r="R339" i="4"/>
  <c r="R349" i="4"/>
  <c r="R358" i="4"/>
  <c r="R367" i="4"/>
  <c r="R376" i="4"/>
  <c r="R385" i="4"/>
  <c r="R394" i="4"/>
  <c r="R403" i="4"/>
  <c r="R413" i="4"/>
  <c r="R422" i="4"/>
  <c r="R431" i="4"/>
  <c r="R439" i="4"/>
  <c r="R447" i="4"/>
  <c r="R455" i="4"/>
  <c r="R463" i="4"/>
  <c r="R471" i="4"/>
  <c r="R479" i="4"/>
  <c r="R487" i="4"/>
  <c r="R495" i="4"/>
  <c r="R503" i="4"/>
  <c r="R511" i="4"/>
  <c r="R519" i="4"/>
  <c r="R527" i="4"/>
  <c r="R535" i="4"/>
  <c r="R543" i="4"/>
  <c r="R551" i="4"/>
  <c r="R559" i="4"/>
  <c r="R567" i="4"/>
  <c r="R575" i="4"/>
  <c r="R583" i="4"/>
  <c r="R591" i="4"/>
  <c r="R599" i="4"/>
  <c r="R607" i="4"/>
  <c r="R615" i="4"/>
  <c r="R623" i="4"/>
  <c r="R631" i="4"/>
  <c r="R639" i="4"/>
  <c r="R647" i="4"/>
  <c r="R655" i="4"/>
  <c r="R663" i="4"/>
  <c r="R671" i="4"/>
  <c r="R679" i="4"/>
  <c r="R45" i="4"/>
  <c r="R55" i="4"/>
  <c r="R65" i="4"/>
  <c r="R77" i="4"/>
  <c r="R87" i="4"/>
  <c r="R97" i="4"/>
  <c r="R109" i="4"/>
  <c r="R119" i="4"/>
  <c r="R129" i="4"/>
  <c r="R141" i="4"/>
  <c r="R151" i="4"/>
  <c r="R161" i="4"/>
  <c r="R173" i="4"/>
  <c r="R183" i="4"/>
  <c r="R193" i="4"/>
  <c r="R205" i="4"/>
  <c r="R215" i="4"/>
  <c r="R225" i="4"/>
  <c r="R237" i="4"/>
  <c r="R46" i="4"/>
  <c r="R47" i="4"/>
  <c r="R57" i="4"/>
  <c r="R38" i="4"/>
  <c r="R48" i="4"/>
  <c r="R58" i="4"/>
  <c r="R70" i="4"/>
  <c r="R80" i="4"/>
  <c r="R90" i="4"/>
  <c r="R102" i="4"/>
  <c r="R112" i="4"/>
  <c r="R122" i="4"/>
  <c r="R134" i="4"/>
  <c r="R144" i="4"/>
  <c r="R154" i="4"/>
  <c r="R166" i="4"/>
  <c r="R176" i="4"/>
  <c r="R186" i="4"/>
  <c r="R198" i="4"/>
  <c r="R208" i="4"/>
  <c r="R218" i="4"/>
  <c r="R230" i="4"/>
  <c r="R240" i="4"/>
  <c r="R250" i="4"/>
  <c r="R262" i="4"/>
  <c r="R272" i="4"/>
  <c r="R282" i="4"/>
  <c r="R294" i="4"/>
  <c r="R304" i="4"/>
  <c r="R314" i="4"/>
  <c r="R326" i="4"/>
  <c r="R335" i="4"/>
  <c r="R344" i="4"/>
  <c r="R353" i="4"/>
  <c r="R362" i="4"/>
  <c r="R371" i="4"/>
  <c r="R381" i="4"/>
  <c r="R390" i="4"/>
  <c r="R399" i="4"/>
  <c r="R408" i="4"/>
  <c r="R417" i="4"/>
  <c r="R426" i="4"/>
  <c r="R435" i="4"/>
  <c r="R443" i="4"/>
  <c r="R451" i="4"/>
  <c r="R459" i="4"/>
  <c r="R467" i="4"/>
  <c r="R475" i="4"/>
  <c r="R483" i="4"/>
  <c r="R491" i="4"/>
  <c r="R499" i="4"/>
  <c r="R507" i="4"/>
  <c r="R515" i="4"/>
  <c r="R523" i="4"/>
  <c r="R531" i="4"/>
  <c r="R539" i="4"/>
  <c r="R547" i="4"/>
  <c r="R555" i="4"/>
  <c r="R563" i="4"/>
  <c r="R571" i="4"/>
  <c r="R579" i="4"/>
  <c r="R587" i="4"/>
  <c r="R595" i="4"/>
  <c r="R603" i="4"/>
  <c r="R611" i="4"/>
  <c r="R39" i="4"/>
  <c r="R49" i="4"/>
  <c r="R61" i="4"/>
  <c r="R71" i="4"/>
  <c r="R81" i="4"/>
  <c r="R93" i="4"/>
  <c r="R103" i="4"/>
  <c r="R113" i="4"/>
  <c r="R125" i="4"/>
  <c r="R135" i="4"/>
  <c r="R145" i="4"/>
  <c r="R157" i="4"/>
  <c r="R167" i="4"/>
  <c r="R40" i="4"/>
  <c r="R50" i="4"/>
  <c r="R62" i="4"/>
  <c r="R72" i="4"/>
  <c r="R82" i="4"/>
  <c r="R94" i="4"/>
  <c r="R104" i="4"/>
  <c r="R114" i="4"/>
  <c r="R126" i="4"/>
  <c r="R136" i="4"/>
  <c r="R146" i="4"/>
  <c r="R158" i="4"/>
  <c r="R168" i="4"/>
  <c r="R178" i="4"/>
  <c r="R190" i="4"/>
  <c r="R200" i="4"/>
  <c r="R210" i="4"/>
  <c r="R222" i="4"/>
  <c r="R232" i="4"/>
  <c r="R242" i="4"/>
  <c r="R254" i="4"/>
  <c r="R264" i="4"/>
  <c r="R274" i="4"/>
  <c r="R286" i="4"/>
  <c r="R296" i="4"/>
  <c r="R306" i="4"/>
  <c r="R318" i="4"/>
  <c r="R328" i="4"/>
  <c r="R337" i="4"/>
  <c r="R346" i="4"/>
  <c r="R355" i="4"/>
  <c r="R365" i="4"/>
  <c r="R374" i="4"/>
  <c r="R383" i="4"/>
  <c r="R392" i="4"/>
  <c r="R401" i="4"/>
  <c r="R410" i="4"/>
  <c r="R419" i="4"/>
  <c r="R429" i="4"/>
  <c r="R437" i="4"/>
  <c r="R445" i="4"/>
  <c r="R453" i="4"/>
  <c r="R461" i="4"/>
  <c r="R469" i="4"/>
  <c r="R477" i="4"/>
  <c r="R485" i="4"/>
  <c r="R493" i="4"/>
  <c r="R501" i="4"/>
  <c r="R509" i="4"/>
  <c r="R517" i="4"/>
  <c r="R525" i="4"/>
  <c r="R533" i="4"/>
  <c r="R541" i="4"/>
  <c r="R549" i="4"/>
  <c r="R557" i="4"/>
  <c r="R565" i="4"/>
  <c r="R573" i="4"/>
  <c r="R41" i="4"/>
  <c r="R53" i="4"/>
  <c r="R63" i="4"/>
  <c r="R73" i="4"/>
  <c r="R85" i="4"/>
  <c r="R95" i="4"/>
  <c r="R105" i="4"/>
  <c r="R117" i="4"/>
  <c r="R127" i="4"/>
  <c r="R137" i="4"/>
  <c r="R149" i="4"/>
  <c r="R159" i="4"/>
  <c r="R169" i="4"/>
  <c r="R181" i="4"/>
  <c r="R191" i="4"/>
  <c r="R201" i="4"/>
  <c r="R213" i="4"/>
  <c r="R223" i="4"/>
  <c r="R233" i="4"/>
  <c r="R245" i="4"/>
  <c r="R255" i="4"/>
  <c r="R265" i="4"/>
  <c r="R277" i="4"/>
  <c r="R287" i="4"/>
  <c r="R297" i="4"/>
  <c r="R309" i="4"/>
  <c r="R319" i="4"/>
  <c r="R329" i="4"/>
  <c r="R338" i="4"/>
  <c r="R347" i="4"/>
  <c r="R357" i="4"/>
  <c r="R366" i="4"/>
  <c r="R375" i="4"/>
  <c r="R384" i="4"/>
  <c r="R393" i="4"/>
  <c r="R402" i="4"/>
  <c r="R411" i="4"/>
  <c r="R421" i="4"/>
  <c r="R430" i="4"/>
  <c r="R438" i="4"/>
  <c r="R446" i="4"/>
  <c r="R454" i="4"/>
  <c r="R462" i="4"/>
  <c r="R470" i="4"/>
  <c r="R478" i="4"/>
  <c r="R486" i="4"/>
  <c r="R494" i="4"/>
  <c r="R502" i="4"/>
  <c r="R510" i="4"/>
  <c r="R518" i="4"/>
  <c r="R526" i="4"/>
  <c r="R534" i="4"/>
  <c r="R542" i="4"/>
  <c r="R550" i="4"/>
  <c r="R558" i="4"/>
  <c r="R566" i="4"/>
  <c r="R574" i="4"/>
  <c r="R582" i="4"/>
  <c r="R590" i="4"/>
  <c r="R598" i="4"/>
  <c r="R606" i="4"/>
  <c r="R614" i="4"/>
  <c r="R622" i="4"/>
  <c r="R630" i="4"/>
  <c r="R638" i="4"/>
  <c r="R646" i="4"/>
  <c r="R654" i="4"/>
  <c r="R662" i="4"/>
  <c r="R670" i="4"/>
  <c r="R678" i="4"/>
  <c r="R686" i="4"/>
  <c r="R694" i="4"/>
  <c r="R702" i="4"/>
  <c r="R710" i="4"/>
  <c r="R718" i="4"/>
  <c r="R726" i="4"/>
  <c r="R734" i="4"/>
  <c r="R742" i="4"/>
  <c r="R750" i="4"/>
  <c r="R56" i="4"/>
  <c r="R261" i="4"/>
  <c r="R498" i="4"/>
  <c r="R717" i="4"/>
  <c r="R382" i="4"/>
  <c r="R500" i="4"/>
  <c r="R564" i="4"/>
  <c r="R618" i="4"/>
  <c r="R640" i="4"/>
  <c r="R672" i="4"/>
  <c r="R709" i="4"/>
  <c r="R728" i="4"/>
  <c r="R755" i="4"/>
  <c r="R520" i="4"/>
  <c r="R594" i="4"/>
  <c r="R641" i="4"/>
  <c r="R683" i="4"/>
  <c r="R711" i="4"/>
  <c r="R747" i="4"/>
  <c r="R664" i="4"/>
  <c r="R712" i="4"/>
  <c r="R634" i="4"/>
  <c r="R714" i="4"/>
  <c r="R66" i="4"/>
  <c r="R152" i="4"/>
  <c r="R216" i="4"/>
  <c r="R241" i="4"/>
  <c r="R327" i="4"/>
  <c r="R436" i="4"/>
  <c r="R580" i="4"/>
  <c r="R700" i="4"/>
  <c r="R568" i="4"/>
  <c r="R673" i="4"/>
  <c r="R729" i="4"/>
  <c r="R642" i="4"/>
  <c r="R693" i="4"/>
  <c r="R757" i="4"/>
  <c r="R687" i="4"/>
  <c r="R69" i="4"/>
  <c r="R111" i="4"/>
  <c r="R153" i="4"/>
  <c r="R189" i="4"/>
  <c r="R217" i="4"/>
  <c r="R247" i="4"/>
  <c r="R269" i="4"/>
  <c r="R289" i="4"/>
  <c r="R311" i="4"/>
  <c r="R331" i="4"/>
  <c r="R350" i="4"/>
  <c r="R368" i="4"/>
  <c r="R386" i="4"/>
  <c r="R405" i="4"/>
  <c r="R423" i="4"/>
  <c r="R440" i="4"/>
  <c r="R456" i="4"/>
  <c r="R472" i="4"/>
  <c r="R488" i="4"/>
  <c r="R536" i="4"/>
  <c r="R581" i="4"/>
  <c r="R629" i="4"/>
  <c r="R720" i="4"/>
  <c r="R721" i="4"/>
  <c r="R656" i="4"/>
  <c r="R732" i="4"/>
  <c r="R78" i="4"/>
  <c r="R120" i="4"/>
  <c r="R162" i="4"/>
  <c r="R194" i="4"/>
  <c r="R221" i="4"/>
  <c r="R248" i="4"/>
  <c r="R270" i="4"/>
  <c r="R290" i="4"/>
  <c r="R312" i="4"/>
  <c r="R333" i="4"/>
  <c r="R351" i="4"/>
  <c r="R369" i="4"/>
  <c r="R387" i="4"/>
  <c r="R406" i="4"/>
  <c r="R424" i="4"/>
  <c r="R441" i="4"/>
  <c r="R457" i="4"/>
  <c r="R473" i="4"/>
  <c r="R489" i="4"/>
  <c r="R505" i="4"/>
  <c r="R521" i="4"/>
  <c r="R537" i="4"/>
  <c r="R553" i="4"/>
  <c r="R569" i="4"/>
  <c r="R584" i="4"/>
  <c r="R596" i="4"/>
  <c r="R609" i="4"/>
  <c r="R620" i="4"/>
  <c r="R632" i="4"/>
  <c r="R674" i="4"/>
  <c r="R730" i="4"/>
  <c r="R666" i="4"/>
  <c r="R741" i="4"/>
  <c r="R79" i="4"/>
  <c r="R121" i="4"/>
  <c r="R165" i="4"/>
  <c r="R197" i="4"/>
  <c r="R226" i="4"/>
  <c r="R249" i="4"/>
  <c r="R271" i="4"/>
  <c r="R293" i="4"/>
  <c r="R313" i="4"/>
  <c r="R334" i="4"/>
  <c r="R352" i="4"/>
  <c r="R370" i="4"/>
  <c r="R389" i="4"/>
  <c r="R407" i="4"/>
  <c r="R425" i="4"/>
  <c r="R442" i="4"/>
  <c r="R458" i="4"/>
  <c r="R474" i="4"/>
  <c r="R490" i="4"/>
  <c r="R506" i="4"/>
  <c r="R522" i="4"/>
  <c r="R538" i="4"/>
  <c r="R554" i="4"/>
  <c r="R570" i="4"/>
  <c r="R585" i="4"/>
  <c r="R597" i="4"/>
  <c r="R610" i="4"/>
  <c r="R621" i="4"/>
  <c r="R633" i="4"/>
  <c r="R643" i="4"/>
  <c r="R653" i="4"/>
  <c r="R665" i="4"/>
  <c r="R675" i="4"/>
  <c r="R685" i="4"/>
  <c r="R695" i="4"/>
  <c r="R704" i="4"/>
  <c r="R713" i="4"/>
  <c r="R722" i="4"/>
  <c r="R731" i="4"/>
  <c r="R740" i="4"/>
  <c r="R749" i="4"/>
  <c r="R758" i="4"/>
  <c r="R540" i="4"/>
  <c r="R586" i="4"/>
  <c r="R612" i="4"/>
  <c r="R644" i="4"/>
  <c r="R723" i="4"/>
  <c r="R88" i="4"/>
  <c r="R130" i="4"/>
  <c r="R174" i="4"/>
  <c r="R199" i="4"/>
  <c r="R229" i="4"/>
  <c r="R253" i="4"/>
  <c r="R273" i="4"/>
  <c r="R295" i="4"/>
  <c r="R317" i="4"/>
  <c r="R336" i="4"/>
  <c r="R354" i="4"/>
  <c r="R373" i="4"/>
  <c r="R391" i="4"/>
  <c r="R409" i="4"/>
  <c r="R427" i="4"/>
  <c r="R444" i="4"/>
  <c r="R460" i="4"/>
  <c r="R476" i="4"/>
  <c r="R492" i="4"/>
  <c r="R508" i="4"/>
  <c r="R524" i="4"/>
  <c r="R556" i="4"/>
  <c r="R572" i="4"/>
  <c r="R600" i="4"/>
  <c r="R624" i="4"/>
  <c r="R705" i="4"/>
  <c r="R89" i="4"/>
  <c r="R133" i="4"/>
  <c r="R175" i="4"/>
  <c r="R206" i="4"/>
  <c r="R231" i="4"/>
  <c r="R257" i="4"/>
  <c r="R279" i="4"/>
  <c r="R301" i="4"/>
  <c r="R321" i="4"/>
  <c r="R341" i="4"/>
  <c r="R359" i="4"/>
  <c r="R377" i="4"/>
  <c r="R395" i="4"/>
  <c r="R414" i="4"/>
  <c r="R432" i="4"/>
  <c r="R448" i="4"/>
  <c r="R464" i="4"/>
  <c r="R480" i="4"/>
  <c r="R496" i="4"/>
  <c r="R512" i="4"/>
  <c r="R528" i="4"/>
  <c r="R544" i="4"/>
  <c r="R560" i="4"/>
  <c r="R576" i="4"/>
  <c r="R588" i="4"/>
  <c r="R601" i="4"/>
  <c r="R613" i="4"/>
  <c r="R625" i="4"/>
  <c r="R635" i="4"/>
  <c r="R645" i="4"/>
  <c r="R657" i="4"/>
  <c r="R667" i="4"/>
  <c r="R677" i="4"/>
  <c r="R688" i="4"/>
  <c r="R697" i="4"/>
  <c r="R706" i="4"/>
  <c r="R715" i="4"/>
  <c r="R724" i="4"/>
  <c r="R733" i="4"/>
  <c r="R743" i="4"/>
  <c r="R752" i="4"/>
  <c r="R143" i="4"/>
  <c r="R239" i="4"/>
  <c r="R281" i="4"/>
  <c r="R325" i="4"/>
  <c r="R361" i="4"/>
  <c r="R398" i="4"/>
  <c r="R434" i="4"/>
  <c r="R466" i="4"/>
  <c r="R514" i="4"/>
  <c r="R546" i="4"/>
  <c r="R578" i="4"/>
  <c r="R604" i="4"/>
  <c r="R627" i="4"/>
  <c r="R649" i="4"/>
  <c r="R669" i="4"/>
  <c r="R690" i="4"/>
  <c r="R708" i="4"/>
  <c r="R736" i="4"/>
  <c r="R754" i="4"/>
  <c r="R110" i="4"/>
  <c r="R285" i="4"/>
  <c r="R345" i="4"/>
  <c r="R418" i="4"/>
  <c r="R468" i="4"/>
  <c r="R532" i="4"/>
  <c r="R593" i="4"/>
  <c r="R650" i="4"/>
  <c r="R691" i="4"/>
  <c r="R746" i="4"/>
  <c r="R504" i="4"/>
  <c r="R608" i="4"/>
  <c r="R661" i="4"/>
  <c r="R701" i="4"/>
  <c r="R756" i="4"/>
  <c r="R684" i="4"/>
  <c r="R739" i="4"/>
  <c r="R676" i="4"/>
  <c r="R37" i="4"/>
  <c r="R98" i="4"/>
  <c r="R142" i="4"/>
  <c r="R177" i="4"/>
  <c r="R207" i="4"/>
  <c r="R238" i="4"/>
  <c r="R258" i="4"/>
  <c r="R280" i="4"/>
  <c r="R302" i="4"/>
  <c r="R322" i="4"/>
  <c r="R342" i="4"/>
  <c r="R360" i="4"/>
  <c r="R378" i="4"/>
  <c r="R397" i="4"/>
  <c r="R415" i="4"/>
  <c r="R433" i="4"/>
  <c r="R449" i="4"/>
  <c r="R465" i="4"/>
  <c r="R481" i="4"/>
  <c r="R497" i="4"/>
  <c r="R513" i="4"/>
  <c r="R529" i="4"/>
  <c r="R545" i="4"/>
  <c r="R561" i="4"/>
  <c r="R577" i="4"/>
  <c r="R589" i="4"/>
  <c r="R602" i="4"/>
  <c r="R616" i="4"/>
  <c r="R626" i="4"/>
  <c r="R636" i="4"/>
  <c r="R648" i="4"/>
  <c r="R658" i="4"/>
  <c r="R668" i="4"/>
  <c r="R680" i="4"/>
  <c r="R689" i="4"/>
  <c r="R698" i="4"/>
  <c r="R707" i="4"/>
  <c r="R716" i="4"/>
  <c r="R725" i="4"/>
  <c r="R735" i="4"/>
  <c r="R744" i="4"/>
  <c r="R753" i="4"/>
  <c r="R101" i="4"/>
  <c r="R184" i="4"/>
  <c r="R209" i="4"/>
  <c r="R303" i="4"/>
  <c r="R343" i="4"/>
  <c r="R379" i="4"/>
  <c r="R416" i="4"/>
  <c r="R450" i="4"/>
  <c r="R482" i="4"/>
  <c r="R530" i="4"/>
  <c r="R562" i="4"/>
  <c r="R592" i="4"/>
  <c r="R617" i="4"/>
  <c r="R637" i="4"/>
  <c r="R659" i="4"/>
  <c r="R681" i="4"/>
  <c r="R699" i="4"/>
  <c r="R727" i="4"/>
  <c r="R745" i="4"/>
  <c r="R185" i="4"/>
  <c r="R263" i="4"/>
  <c r="R305" i="4"/>
  <c r="R363" i="4"/>
  <c r="R400" i="4"/>
  <c r="R452" i="4"/>
  <c r="R484" i="4"/>
  <c r="R516" i="4"/>
  <c r="R548" i="4"/>
  <c r="R605" i="4"/>
  <c r="R628" i="4"/>
  <c r="R660" i="4"/>
  <c r="R682" i="4"/>
  <c r="R719" i="4"/>
  <c r="R737" i="4"/>
  <c r="R552" i="4"/>
  <c r="R619" i="4"/>
  <c r="R651" i="4"/>
  <c r="R692" i="4"/>
  <c r="R738" i="4"/>
  <c r="R652" i="4"/>
  <c r="R703" i="4"/>
  <c r="R748" i="4"/>
  <c r="R696" i="4"/>
  <c r="R751" i="4"/>
  <c r="N10" i="4"/>
  <c r="AA17" i="4"/>
  <c r="AC29" i="4"/>
  <c r="AC30" i="4" s="1"/>
  <c r="AA28" i="4"/>
  <c r="Z29" i="4" s="1"/>
  <c r="AA29" i="4" s="1"/>
  <c r="AA30" i="4" s="1"/>
  <c r="N13" i="4"/>
  <c r="S715" i="4" l="1"/>
  <c r="S651" i="4"/>
  <c r="S435" i="4"/>
  <c r="S577" i="4"/>
  <c r="S502" i="4"/>
  <c r="S526" i="4"/>
  <c r="S412" i="4"/>
  <c r="S549" i="4"/>
  <c r="S389" i="4"/>
  <c r="S454" i="4"/>
  <c r="S395" i="4"/>
  <c r="S371" i="4"/>
  <c r="S723" i="4"/>
  <c r="S587" i="4"/>
  <c r="S631" i="4"/>
  <c r="S654" i="4"/>
  <c r="S311" i="4"/>
  <c r="S343" i="4"/>
  <c r="S281" i="4"/>
  <c r="S542" i="4"/>
  <c r="S743" i="4"/>
  <c r="S622" i="4"/>
  <c r="S146" i="4"/>
  <c r="S501" i="4"/>
  <c r="S678" i="4"/>
  <c r="S722" i="4"/>
  <c r="S721" i="4"/>
  <c r="S595" i="4"/>
  <c r="S533" i="4"/>
  <c r="S355" i="4"/>
  <c r="S106" i="4"/>
  <c r="S174" i="4"/>
  <c r="S476" i="4"/>
  <c r="S221" i="4"/>
  <c r="S45" i="4"/>
  <c r="S443" i="4"/>
  <c r="S627" i="4"/>
  <c r="S358" i="4"/>
  <c r="S750" i="4"/>
  <c r="S436" i="4"/>
  <c r="S61" i="4"/>
  <c r="S315" i="4"/>
  <c r="S748" i="4"/>
  <c r="S438" i="4"/>
  <c r="S712" i="4"/>
  <c r="S707" i="4"/>
  <c r="S684" i="4"/>
  <c r="S296" i="4"/>
  <c r="S653" i="4"/>
  <c r="S566" i="4"/>
  <c r="S674" i="4"/>
  <c r="S285" i="4"/>
  <c r="S741" i="4"/>
  <c r="S645" i="4"/>
  <c r="S534" i="4"/>
  <c r="S399" i="4"/>
  <c r="S378" i="4"/>
  <c r="S447" i="4"/>
  <c r="S245" i="4"/>
  <c r="S161" i="4"/>
  <c r="S641" i="4"/>
  <c r="S554" i="4"/>
  <c r="S650" i="4"/>
  <c r="S697" i="4"/>
  <c r="S525" i="4"/>
  <c r="S609" i="4"/>
  <c r="S404" i="4"/>
  <c r="S747" i="4"/>
  <c r="S341" i="4"/>
  <c r="S187" i="4"/>
  <c r="S227" i="4"/>
  <c r="S75" i="4"/>
  <c r="S518" i="4"/>
  <c r="S453" i="4"/>
  <c r="S589" i="4"/>
  <c r="S612" i="4"/>
  <c r="S317" i="4"/>
  <c r="S548" i="4"/>
  <c r="S349" i="4"/>
  <c r="S489" i="4"/>
  <c r="S231" i="4"/>
  <c r="S166" i="4"/>
  <c r="S217" i="4"/>
  <c r="S212" i="4"/>
  <c r="S696" i="4"/>
  <c r="S700" i="4"/>
  <c r="S307" i="4"/>
  <c r="S486" i="4"/>
  <c r="S514" i="4"/>
  <c r="S598" i="4"/>
  <c r="S727" i="4"/>
  <c r="S348" i="4"/>
  <c r="S606" i="4"/>
  <c r="S94" i="4"/>
  <c r="S574" i="4"/>
  <c r="S162" i="4"/>
  <c r="S392" i="4"/>
  <c r="S394" i="4"/>
  <c r="S658" i="4"/>
  <c r="S511" i="4"/>
  <c r="S494" i="4"/>
  <c r="S628" i="4"/>
  <c r="S679" i="4"/>
  <c r="S149" i="4"/>
  <c r="S283" i="4"/>
  <c r="S465" i="4"/>
  <c r="S183" i="4"/>
  <c r="S116" i="4"/>
  <c r="S584" i="4"/>
  <c r="S463" i="4"/>
  <c r="S718" i="4"/>
  <c r="S717" i="4"/>
  <c r="S594" i="4"/>
  <c r="S541" i="4"/>
  <c r="S451" i="4"/>
  <c r="S73" i="4"/>
  <c r="S720" i="4"/>
  <c r="S79" i="4"/>
  <c r="S278" i="4"/>
  <c r="S520" i="4"/>
  <c r="S493" i="4"/>
  <c r="S266" i="4"/>
  <c r="S634" i="4"/>
  <c r="S268" i="4"/>
  <c r="S189" i="4"/>
  <c r="S475" i="4"/>
  <c r="S373" i="4"/>
  <c r="S89" i="4"/>
  <c r="S203" i="4"/>
  <c r="S616" i="4"/>
  <c r="S488" i="4"/>
  <c r="S725" i="4"/>
  <c r="S406" i="4"/>
  <c r="S460" i="4"/>
  <c r="S239" i="4"/>
  <c r="S329" i="4"/>
  <c r="S611" i="4"/>
  <c r="S122" i="4"/>
  <c r="S498" i="4"/>
  <c r="S132" i="4"/>
  <c r="S424" i="4"/>
  <c r="S757" i="4"/>
  <c r="S755" i="4"/>
  <c r="S603" i="4"/>
  <c r="S417" i="4"/>
  <c r="S699" i="4"/>
  <c r="S553" i="4"/>
  <c r="S340" i="4"/>
  <c r="S563" i="4"/>
  <c r="S375" i="4"/>
  <c r="S372" i="4"/>
  <c r="S751" i="4"/>
  <c r="S706" i="4"/>
  <c r="S462" i="4"/>
  <c r="S692" i="4"/>
  <c r="S459" i="4"/>
  <c r="S569" i="4"/>
  <c r="S271" i="4"/>
  <c r="S345" i="4"/>
  <c r="S479" i="4"/>
  <c r="S652" i="4"/>
  <c r="S506" i="4"/>
  <c r="S323" i="4"/>
  <c r="S63" i="4"/>
  <c r="S51" i="4"/>
  <c r="S374" i="4"/>
  <c r="S123" i="4"/>
  <c r="S666" i="4"/>
  <c r="S428" i="4"/>
  <c r="S207" i="4"/>
  <c r="S131" i="4"/>
  <c r="S119" i="4"/>
  <c r="S260" i="4"/>
  <c r="S180" i="4"/>
  <c r="S680" i="4"/>
  <c r="S456" i="4"/>
  <c r="S264" i="4"/>
  <c r="S701" i="4"/>
  <c r="S745" i="4"/>
  <c r="S578" i="4"/>
  <c r="S380" i="4"/>
  <c r="S686" i="4"/>
  <c r="S527" i="4"/>
  <c r="S322" i="4"/>
  <c r="S539" i="4"/>
  <c r="S321" i="4"/>
  <c r="S354" i="4"/>
  <c r="S659" i="4"/>
  <c r="S682" i="4"/>
  <c r="S426" i="4"/>
  <c r="S668" i="4"/>
  <c r="S422" i="4"/>
  <c r="S532" i="4"/>
  <c r="S737" i="4"/>
  <c r="S290" i="4"/>
  <c r="S434" i="4"/>
  <c r="S643" i="4"/>
  <c r="S487" i="4"/>
  <c r="S305" i="4"/>
  <c r="S258" i="4"/>
  <c r="S229" i="4"/>
  <c r="S347" i="4"/>
  <c r="S81" i="4"/>
  <c r="S647" i="4"/>
  <c r="S391" i="4"/>
  <c r="S165" i="4"/>
  <c r="S110" i="4"/>
  <c r="S77" i="4"/>
  <c r="S242" i="4"/>
  <c r="S148" i="4"/>
  <c r="S648" i="4"/>
  <c r="S440" i="4"/>
  <c r="S232" i="4"/>
  <c r="S200" i="4"/>
  <c r="S184" i="4"/>
  <c r="S604" i="4"/>
  <c r="S676" i="4"/>
  <c r="S517" i="4"/>
  <c r="S289" i="4"/>
  <c r="S626" i="4"/>
  <c r="S468" i="4"/>
  <c r="S636" i="4"/>
  <c r="S485" i="4"/>
  <c r="S646" i="4"/>
  <c r="S660" i="4"/>
  <c r="S537" i="4"/>
  <c r="S572" i="4"/>
  <c r="S316" i="4"/>
  <c r="S582" i="4"/>
  <c r="S313" i="4"/>
  <c r="S458" i="4"/>
  <c r="S531" i="4"/>
  <c r="S618" i="4"/>
  <c r="S740" i="4"/>
  <c r="S579" i="4"/>
  <c r="S433" i="4"/>
  <c r="S191" i="4"/>
  <c r="S179" i="4"/>
  <c r="S125" i="4"/>
  <c r="S246" i="4"/>
  <c r="S402" i="4"/>
  <c r="S538" i="4"/>
  <c r="S318" i="4"/>
  <c r="S58" i="4"/>
  <c r="S243" i="4"/>
  <c r="S397" i="4"/>
  <c r="S118" i="4"/>
  <c r="S84" i="4"/>
  <c r="S568" i="4"/>
  <c r="S360" i="4"/>
  <c r="S168" i="4"/>
  <c r="S758" i="4"/>
  <c r="S567" i="4"/>
  <c r="S663" i="4"/>
  <c r="S490" i="4"/>
  <c r="S262" i="4"/>
  <c r="S601" i="4"/>
  <c r="S431" i="4"/>
  <c r="S623" i="4"/>
  <c r="S449" i="4"/>
  <c r="S610" i="4"/>
  <c r="S671" i="4"/>
  <c r="S445" i="4"/>
  <c r="S559" i="4"/>
  <c r="S279" i="4"/>
  <c r="S571" i="4"/>
  <c r="S726" i="4"/>
  <c r="S403" i="4"/>
  <c r="S491" i="4"/>
  <c r="S677" i="4"/>
  <c r="S724" i="4"/>
  <c r="S561" i="4"/>
  <c r="S414" i="4"/>
  <c r="S170" i="4"/>
  <c r="S137" i="4"/>
  <c r="S103" i="4"/>
  <c r="S209" i="4"/>
  <c r="S752" i="4"/>
  <c r="S519" i="4"/>
  <c r="S282" i="4"/>
  <c r="S253" i="4"/>
  <c r="S205" i="4"/>
  <c r="S351" i="4"/>
  <c r="S97" i="4"/>
  <c r="S52" i="4"/>
  <c r="S552" i="4"/>
  <c r="S328" i="4"/>
  <c r="S136" i="4"/>
  <c r="S312" i="4"/>
  <c r="S72" i="4"/>
  <c r="S630" i="4"/>
  <c r="S580" i="4"/>
  <c r="S734" i="4"/>
  <c r="S639" i="4"/>
  <c r="S530" i="4"/>
  <c r="S398" i="4"/>
  <c r="S754" i="4"/>
  <c r="S662" i="4"/>
  <c r="S564" i="4"/>
  <c r="S450" i="4"/>
  <c r="S303" i="4"/>
  <c r="S599" i="4"/>
  <c r="S500" i="4"/>
  <c r="S339" i="4"/>
  <c r="S586" i="4"/>
  <c r="S299" i="4"/>
  <c r="S685" i="4"/>
  <c r="S513" i="4"/>
  <c r="S669" i="4"/>
  <c r="S523" i="4"/>
  <c r="S353" i="4"/>
  <c r="S681" i="4"/>
  <c r="S546" i="4"/>
  <c r="S386" i="4"/>
  <c r="S581" i="4"/>
  <c r="S421" i="4"/>
  <c r="S691" i="4"/>
  <c r="S418" i="4"/>
  <c r="S667" i="4"/>
  <c r="S461" i="4"/>
  <c r="S716" i="4"/>
  <c r="S615" i="4"/>
  <c r="S524" i="4"/>
  <c r="S423" i="4"/>
  <c r="S286" i="4"/>
  <c r="S127" i="4"/>
  <c r="S201" i="4"/>
  <c r="S247" i="4"/>
  <c r="S82" i="4"/>
  <c r="S301" i="4"/>
  <c r="S145" i="4"/>
  <c r="S365" i="4"/>
  <c r="S629" i="4"/>
  <c r="S483" i="4"/>
  <c r="S337" i="4"/>
  <c r="S186" i="4"/>
  <c r="S235" i="4"/>
  <c r="S67" i="4"/>
  <c r="S141" i="4"/>
  <c r="S379" i="4"/>
  <c r="S223" i="4"/>
  <c r="S54" i="4"/>
  <c r="S100" i="4"/>
  <c r="S664" i="4"/>
  <c r="S536" i="4"/>
  <c r="S408" i="4"/>
  <c r="S280" i="4"/>
  <c r="S152" i="4"/>
  <c r="S735" i="4"/>
  <c r="S543" i="4"/>
  <c r="S713" i="4"/>
  <c r="S614" i="4"/>
  <c r="S503" i="4"/>
  <c r="S362" i="4"/>
  <c r="S733" i="4"/>
  <c r="S637" i="4"/>
  <c r="S540" i="4"/>
  <c r="S413" i="4"/>
  <c r="S753" i="4"/>
  <c r="S575" i="4"/>
  <c r="S467" i="4"/>
  <c r="S302" i="4"/>
  <c r="S499" i="4"/>
  <c r="S709" i="4"/>
  <c r="S719" i="4"/>
  <c r="S390" i="4"/>
  <c r="S621" i="4"/>
  <c r="S495" i="4"/>
  <c r="S298" i="4"/>
  <c r="S644" i="4"/>
  <c r="S522" i="4"/>
  <c r="S331" i="4"/>
  <c r="S545" i="4"/>
  <c r="S385" i="4"/>
  <c r="S665" i="4"/>
  <c r="S363" i="4"/>
  <c r="S746" i="4"/>
  <c r="S425" i="4"/>
  <c r="S689" i="4"/>
  <c r="S597" i="4"/>
  <c r="S497" i="4"/>
  <c r="S396" i="4"/>
  <c r="S250" i="4"/>
  <c r="S85" i="4"/>
  <c r="S158" i="4"/>
  <c r="S210" i="4"/>
  <c r="S484" i="4"/>
  <c r="S265" i="4"/>
  <c r="S102" i="4"/>
  <c r="S736" i="4"/>
  <c r="S593" i="4"/>
  <c r="S446" i="4"/>
  <c r="S300" i="4"/>
  <c r="S143" i="4"/>
  <c r="S195" i="4"/>
  <c r="S261" i="4"/>
  <c r="S98" i="4"/>
  <c r="S333" i="4"/>
  <c r="S182" i="4"/>
  <c r="S196" i="4"/>
  <c r="S68" i="4"/>
  <c r="S632" i="4"/>
  <c r="S504" i="4"/>
  <c r="S376" i="4"/>
  <c r="S248" i="4"/>
  <c r="S120" i="4"/>
  <c r="S104" i="4"/>
  <c r="S690" i="4"/>
  <c r="S505" i="4"/>
  <c r="S687" i="4"/>
  <c r="S590" i="4"/>
  <c r="S471" i="4"/>
  <c r="S325" i="4"/>
  <c r="S710" i="4"/>
  <c r="S613" i="4"/>
  <c r="S516" i="4"/>
  <c r="S377" i="4"/>
  <c r="S649" i="4"/>
  <c r="S550" i="4"/>
  <c r="S430" i="4"/>
  <c r="S673" i="4"/>
  <c r="S409" i="4"/>
  <c r="S730" i="4"/>
  <c r="S635" i="4"/>
  <c r="S729" i="4"/>
  <c r="S596" i="4"/>
  <c r="S444" i="4"/>
  <c r="S738" i="4"/>
  <c r="S619" i="4"/>
  <c r="S477" i="4"/>
  <c r="S275" i="4"/>
  <c r="S521" i="4"/>
  <c r="S330" i="4"/>
  <c r="S555" i="4"/>
  <c r="S326" i="4"/>
  <c r="S617" i="4"/>
  <c r="S756" i="4"/>
  <c r="S670" i="4"/>
  <c r="S570" i="4"/>
  <c r="S469" i="4"/>
  <c r="S359" i="4"/>
  <c r="S213" i="4"/>
  <c r="S276" i="4"/>
  <c r="S115" i="4"/>
  <c r="S167" i="4"/>
  <c r="S411" i="4"/>
  <c r="S228" i="4"/>
  <c r="S59" i="4"/>
  <c r="S702" i="4"/>
  <c r="S556" i="4"/>
  <c r="S410" i="4"/>
  <c r="S263" i="4"/>
  <c r="S101" i="4"/>
  <c r="S153" i="4"/>
  <c r="S225" i="4"/>
  <c r="S55" i="4"/>
  <c r="S297" i="4"/>
  <c r="S139" i="4"/>
  <c r="S164" i="4"/>
  <c r="S42" i="4"/>
  <c r="S600" i="4"/>
  <c r="S472" i="4"/>
  <c r="S344" i="4"/>
  <c r="S216" i="4"/>
  <c r="S88" i="4"/>
  <c r="S357" i="4"/>
  <c r="S695" i="4"/>
  <c r="S427" i="4"/>
  <c r="S742" i="4"/>
  <c r="S731" i="4"/>
  <c r="S573" i="4"/>
  <c r="S739" i="4"/>
  <c r="S633" i="4"/>
  <c r="S535" i="4"/>
  <c r="S407" i="4"/>
  <c r="S749" i="4"/>
  <c r="S655" i="4"/>
  <c r="S558" i="4"/>
  <c r="S441" i="4"/>
  <c r="S294" i="4"/>
  <c r="S557" i="4"/>
  <c r="S439" i="4"/>
  <c r="S293" i="4"/>
  <c r="S591" i="4"/>
  <c r="S381" i="4"/>
  <c r="S703" i="4"/>
  <c r="S507" i="4"/>
  <c r="S361" i="4"/>
  <c r="S698" i="4"/>
  <c r="S625" i="4"/>
  <c r="S551" i="4"/>
  <c r="S478" i="4"/>
  <c r="S405" i="4"/>
  <c r="S332" i="4"/>
  <c r="S259" i="4"/>
  <c r="S181" i="4"/>
  <c r="S95" i="4"/>
  <c r="S249" i="4"/>
  <c r="S169" i="4"/>
  <c r="S83" i="4"/>
  <c r="S220" i="4"/>
  <c r="S135" i="4"/>
  <c r="S50" i="4"/>
  <c r="S356" i="4"/>
  <c r="S274" i="4"/>
  <c r="S198" i="4"/>
  <c r="S113" i="4"/>
  <c r="S457" i="4"/>
  <c r="S744" i="4"/>
  <c r="S675" i="4"/>
  <c r="S602" i="4"/>
  <c r="S529" i="4"/>
  <c r="S455" i="4"/>
  <c r="S382" i="4"/>
  <c r="S309" i="4"/>
  <c r="S236" i="4"/>
  <c r="S154" i="4"/>
  <c r="S69" i="4"/>
  <c r="S206" i="4"/>
  <c r="S121" i="4"/>
  <c r="S270" i="4"/>
  <c r="S194" i="4"/>
  <c r="S109" i="4"/>
  <c r="S470" i="4"/>
  <c r="S342" i="4"/>
  <c r="S269" i="4"/>
  <c r="S193" i="4"/>
  <c r="S107" i="4"/>
  <c r="S204" i="4"/>
  <c r="S140" i="4"/>
  <c r="S76" i="4"/>
  <c r="S704" i="4"/>
  <c r="S640" i="4"/>
  <c r="S576" i="4"/>
  <c r="S512" i="4"/>
  <c r="S448" i="4"/>
  <c r="S384" i="4"/>
  <c r="S320" i="4"/>
  <c r="S256" i="4"/>
  <c r="S192" i="4"/>
  <c r="S128" i="4"/>
  <c r="S64" i="4"/>
  <c r="S56" i="4"/>
  <c r="S387" i="4"/>
  <c r="S314" i="4"/>
  <c r="S241" i="4"/>
  <c r="S159" i="4"/>
  <c r="S74" i="4"/>
  <c r="S230" i="4"/>
  <c r="S147" i="4"/>
  <c r="S62" i="4"/>
  <c r="S199" i="4"/>
  <c r="S114" i="4"/>
  <c r="S466" i="4"/>
  <c r="S338" i="4"/>
  <c r="S255" i="4"/>
  <c r="S177" i="4"/>
  <c r="S91" i="4"/>
  <c r="S420" i="4"/>
  <c r="S728" i="4"/>
  <c r="S657" i="4"/>
  <c r="S583" i="4"/>
  <c r="S510" i="4"/>
  <c r="S437" i="4"/>
  <c r="S364" i="4"/>
  <c r="S291" i="4"/>
  <c r="S218" i="4"/>
  <c r="S133" i="4"/>
  <c r="S46" i="4"/>
  <c r="S185" i="4"/>
  <c r="S99" i="4"/>
  <c r="S252" i="4"/>
  <c r="S173" i="4"/>
  <c r="S87" i="4"/>
  <c r="S415" i="4"/>
  <c r="S324" i="4"/>
  <c r="S251" i="4"/>
  <c r="S171" i="4"/>
  <c r="S86" i="4"/>
  <c r="S188" i="4"/>
  <c r="S124" i="4"/>
  <c r="S60" i="4"/>
  <c r="S688" i="4"/>
  <c r="S624" i="4"/>
  <c r="S560" i="4"/>
  <c r="S496" i="4"/>
  <c r="S432" i="4"/>
  <c r="S368" i="4"/>
  <c r="S304" i="4"/>
  <c r="S240" i="4"/>
  <c r="S176" i="4"/>
  <c r="S112" i="4"/>
  <c r="S48" i="4"/>
  <c r="S40" i="4"/>
  <c r="S284" i="4"/>
  <c r="S562" i="4"/>
  <c r="S335" i="4"/>
  <c r="S708" i="4"/>
  <c r="S683" i="4"/>
  <c r="S482" i="4"/>
  <c r="S694" i="4"/>
  <c r="S585" i="4"/>
  <c r="S481" i="4"/>
  <c r="S334" i="4"/>
  <c r="S705" i="4"/>
  <c r="S607" i="4"/>
  <c r="S509" i="4"/>
  <c r="S367" i="4"/>
  <c r="S605" i="4"/>
  <c r="S508" i="4"/>
  <c r="S366" i="4"/>
  <c r="S642" i="4"/>
  <c r="S473" i="4"/>
  <c r="S308" i="4"/>
  <c r="S714" i="4"/>
  <c r="S452" i="4"/>
  <c r="S732" i="4"/>
  <c r="S661" i="4"/>
  <c r="S588" i="4"/>
  <c r="S515" i="4"/>
  <c r="S442" i="4"/>
  <c r="S369" i="4"/>
  <c r="S295" i="4"/>
  <c r="S222" i="4"/>
  <c r="S138" i="4"/>
  <c r="S53" i="4"/>
  <c r="S211" i="4"/>
  <c r="S126" i="4"/>
  <c r="S257" i="4"/>
  <c r="S178" i="4"/>
  <c r="S93" i="4"/>
  <c r="S429" i="4"/>
  <c r="S310" i="4"/>
  <c r="S237" i="4"/>
  <c r="S155" i="4"/>
  <c r="S70" i="4"/>
  <c r="S383" i="4"/>
  <c r="S711" i="4"/>
  <c r="S638" i="4"/>
  <c r="S565" i="4"/>
  <c r="S492" i="4"/>
  <c r="S419" i="4"/>
  <c r="S346" i="4"/>
  <c r="S273" i="4"/>
  <c r="S197" i="4"/>
  <c r="S111" i="4"/>
  <c r="S244" i="4"/>
  <c r="S163" i="4"/>
  <c r="S78" i="4"/>
  <c r="S234" i="4"/>
  <c r="S151" i="4"/>
  <c r="S66" i="4"/>
  <c r="S388" i="4"/>
  <c r="S306" i="4"/>
  <c r="S233" i="4"/>
  <c r="S150" i="4"/>
  <c r="S65" i="4"/>
  <c r="S172" i="4"/>
  <c r="S108" i="4"/>
  <c r="S44" i="4"/>
  <c r="S672" i="4"/>
  <c r="S608" i="4"/>
  <c r="S544" i="4"/>
  <c r="S480" i="4"/>
  <c r="S416" i="4"/>
  <c r="S352" i="4"/>
  <c r="S288" i="4"/>
  <c r="S224" i="4"/>
  <c r="S160" i="4"/>
  <c r="S96" i="4"/>
  <c r="S47" i="4"/>
  <c r="S39" i="4"/>
  <c r="S350" i="4"/>
  <c r="S277" i="4"/>
  <c r="S202" i="4"/>
  <c r="S117" i="4"/>
  <c r="S267" i="4"/>
  <c r="S190" i="4"/>
  <c r="S105" i="4"/>
  <c r="S238" i="4"/>
  <c r="S157" i="4"/>
  <c r="S71" i="4"/>
  <c r="S393" i="4"/>
  <c r="S292" i="4"/>
  <c r="S219" i="4"/>
  <c r="S134" i="4"/>
  <c r="S49" i="4"/>
  <c r="S319" i="4"/>
  <c r="S693" i="4"/>
  <c r="S620" i="4"/>
  <c r="S547" i="4"/>
  <c r="S474" i="4"/>
  <c r="S401" i="4"/>
  <c r="S327" i="4"/>
  <c r="S254" i="4"/>
  <c r="S175" i="4"/>
  <c r="S90" i="4"/>
  <c r="S226" i="4"/>
  <c r="S142" i="4"/>
  <c r="S57" i="4"/>
  <c r="S215" i="4"/>
  <c r="S130" i="4"/>
  <c r="S43" i="4"/>
  <c r="S370" i="4"/>
  <c r="S287" i="4"/>
  <c r="S214" i="4"/>
  <c r="S129" i="4"/>
  <c r="S37" i="4"/>
  <c r="S156" i="4"/>
  <c r="S92" i="4"/>
  <c r="S41" i="4"/>
  <c r="S656" i="4"/>
  <c r="S592" i="4"/>
  <c r="S528" i="4"/>
  <c r="S464" i="4"/>
  <c r="S400" i="4"/>
  <c r="S336" i="4"/>
  <c r="S272" i="4"/>
  <c r="S208" i="4"/>
  <c r="S144" i="4"/>
  <c r="S80" i="4"/>
  <c r="Q38" i="4"/>
  <c r="Q102" i="4"/>
  <c r="Q166" i="4"/>
  <c r="Q230" i="4"/>
  <c r="Q294" i="4"/>
  <c r="Q358" i="4"/>
  <c r="Q422" i="4"/>
  <c r="Q486" i="4"/>
  <c r="Q64" i="4"/>
  <c r="Q128" i="4"/>
  <c r="Q192" i="4"/>
  <c r="Q73" i="4"/>
  <c r="Q58" i="4"/>
  <c r="Q122" i="4"/>
  <c r="Q186" i="4"/>
  <c r="Q250" i="4"/>
  <c r="Q314" i="4"/>
  <c r="Q378" i="4"/>
  <c r="Q75" i="4"/>
  <c r="Q139" i="4"/>
  <c r="Q203" i="4"/>
  <c r="Q267" i="4"/>
  <c r="Q52" i="4"/>
  <c r="Q116" i="4"/>
  <c r="Q180" i="4"/>
  <c r="Q244" i="4"/>
  <c r="Q308" i="4"/>
  <c r="Q372" i="4"/>
  <c r="Q436" i="4"/>
  <c r="Q500" i="4"/>
  <c r="Q564" i="4"/>
  <c r="Q77" i="4"/>
  <c r="Q141" i="4"/>
  <c r="Q205" i="4"/>
  <c r="Q269" i="4"/>
  <c r="Q333" i="4"/>
  <c r="Q397" i="4"/>
  <c r="Q461" i="4"/>
  <c r="Q525" i="4"/>
  <c r="Q589" i="4"/>
  <c r="Q653" i="4"/>
  <c r="Q717" i="4"/>
  <c r="Q279" i="4"/>
  <c r="Q415" i="4"/>
  <c r="Q515" i="4"/>
  <c r="Q600" i="4"/>
  <c r="Q673" i="4"/>
  <c r="Q215" i="4"/>
  <c r="Q369" i="4"/>
  <c r="Q480" i="4"/>
  <c r="Q185" i="4"/>
  <c r="Q355" i="4"/>
  <c r="Q467" i="4"/>
  <c r="Q159" i="4"/>
  <c r="Q343" i="4"/>
  <c r="Q457" i="4"/>
  <c r="Q79" i="4"/>
  <c r="Q311" i="4"/>
  <c r="Q433" i="4"/>
  <c r="Q531" i="4"/>
  <c r="Q614" i="4"/>
  <c r="Q46" i="4"/>
  <c r="Q110" i="4"/>
  <c r="Q174" i="4"/>
  <c r="Q238" i="4"/>
  <c r="Q302" i="4"/>
  <c r="Q366" i="4"/>
  <c r="Q430" i="4"/>
  <c r="Q494" i="4"/>
  <c r="Q72" i="4"/>
  <c r="Q136" i="4"/>
  <c r="Q200" i="4"/>
  <c r="Q81" i="4"/>
  <c r="Q66" i="4"/>
  <c r="Q130" i="4"/>
  <c r="Q194" i="4"/>
  <c r="Q258" i="4"/>
  <c r="Q322" i="4"/>
  <c r="Q386" i="4"/>
  <c r="Q83" i="4"/>
  <c r="Q147" i="4"/>
  <c r="Q211" i="4"/>
  <c r="Q275" i="4"/>
  <c r="Q60" i="4"/>
  <c r="Q124" i="4"/>
  <c r="Q188" i="4"/>
  <c r="Q252" i="4"/>
  <c r="Q316" i="4"/>
  <c r="Q380" i="4"/>
  <c r="Q444" i="4"/>
  <c r="Q508" i="4"/>
  <c r="Q572" i="4"/>
  <c r="Q85" i="4"/>
  <c r="Q149" i="4"/>
  <c r="Q213" i="4"/>
  <c r="Q277" i="4"/>
  <c r="Q341" i="4"/>
  <c r="Q405" i="4"/>
  <c r="Q469" i="4"/>
  <c r="Q533" i="4"/>
  <c r="Q597" i="4"/>
  <c r="Q661" i="4"/>
  <c r="Q47" i="4"/>
  <c r="Q297" i="4"/>
  <c r="Q426" i="4"/>
  <c r="Q527" i="4"/>
  <c r="Q609" i="4"/>
  <c r="Q682" i="4"/>
  <c r="Q239" i="4"/>
  <c r="Q385" i="4"/>
  <c r="Q491" i="4"/>
  <c r="Q217" i="4"/>
  <c r="Q371" i="4"/>
  <c r="Q54" i="4"/>
  <c r="Q118" i="4"/>
  <c r="Q182" i="4"/>
  <c r="Q246" i="4"/>
  <c r="Q310" i="4"/>
  <c r="Q374" i="4"/>
  <c r="Q438" i="4"/>
  <c r="Q502" i="4"/>
  <c r="Q80" i="4"/>
  <c r="Q144" i="4"/>
  <c r="Q208" i="4"/>
  <c r="Q89" i="4"/>
  <c r="Q74" i="4"/>
  <c r="Q138" i="4"/>
  <c r="Q202" i="4"/>
  <c r="Q266" i="4"/>
  <c r="Q330" i="4"/>
  <c r="Q394" i="4"/>
  <c r="Q91" i="4"/>
  <c r="Q155" i="4"/>
  <c r="Q219" i="4"/>
  <c r="Q283" i="4"/>
  <c r="Q68" i="4"/>
  <c r="Q132" i="4"/>
  <c r="Q196" i="4"/>
  <c r="Q260" i="4"/>
  <c r="Q324" i="4"/>
  <c r="Q388" i="4"/>
  <c r="Q452" i="4"/>
  <c r="Q516" i="4"/>
  <c r="Q580" i="4"/>
  <c r="Q93" i="4"/>
  <c r="Q157" i="4"/>
  <c r="Q221" i="4"/>
  <c r="Q285" i="4"/>
  <c r="Q349" i="4"/>
  <c r="Q413" i="4"/>
  <c r="Q477" i="4"/>
  <c r="Q541" i="4"/>
  <c r="Q605" i="4"/>
  <c r="Q669" i="4"/>
  <c r="Q111" i="4"/>
  <c r="Q320" i="4"/>
  <c r="Q440" i="4"/>
  <c r="Q537" i="4"/>
  <c r="Q618" i="4"/>
  <c r="Q691" i="4"/>
  <c r="Q257" i="4"/>
  <c r="Q401" i="4"/>
  <c r="Q505" i="4"/>
  <c r="Q240" i="4"/>
  <c r="Q387" i="4"/>
  <c r="Q62" i="4"/>
  <c r="Q126" i="4"/>
  <c r="Q190" i="4"/>
  <c r="Q254" i="4"/>
  <c r="Q318" i="4"/>
  <c r="Q382" i="4"/>
  <c r="Q446" i="4"/>
  <c r="Q510" i="4"/>
  <c r="Q88" i="4"/>
  <c r="Q152" i="4"/>
  <c r="Q216" i="4"/>
  <c r="Q97" i="4"/>
  <c r="Q82" i="4"/>
  <c r="Q146" i="4"/>
  <c r="Q210" i="4"/>
  <c r="Q274" i="4"/>
  <c r="Q338" i="4"/>
  <c r="Q402" i="4"/>
  <c r="Q99" i="4"/>
  <c r="Q163" i="4"/>
  <c r="Q227" i="4"/>
  <c r="Q291" i="4"/>
  <c r="Q76" i="4"/>
  <c r="Q140" i="4"/>
  <c r="Q204" i="4"/>
  <c r="Q268" i="4"/>
  <c r="Q332" i="4"/>
  <c r="Q396" i="4"/>
  <c r="Q460" i="4"/>
  <c r="Q524" i="4"/>
  <c r="Q588" i="4"/>
  <c r="Q101" i="4"/>
  <c r="Q165" i="4"/>
  <c r="Q229" i="4"/>
  <c r="Q293" i="4"/>
  <c r="Q357" i="4"/>
  <c r="Q421" i="4"/>
  <c r="Q485" i="4"/>
  <c r="Q549" i="4"/>
  <c r="Q613" i="4"/>
  <c r="Q677" i="4"/>
  <c r="Q145" i="4"/>
  <c r="Q336" i="4"/>
  <c r="Q451" i="4"/>
  <c r="Q547" i="4"/>
  <c r="Q627" i="4"/>
  <c r="Q700" i="4"/>
  <c r="Q280" i="4"/>
  <c r="Q416" i="4"/>
  <c r="Q518" i="4"/>
  <c r="Q263" i="4"/>
  <c r="Q403" i="4"/>
  <c r="Q506" i="4"/>
  <c r="Q241" i="4"/>
  <c r="Q391" i="4"/>
  <c r="Q496" i="4"/>
  <c r="Q193" i="4"/>
  <c r="Q360" i="4"/>
  <c r="Q472" i="4"/>
  <c r="Q563" i="4"/>
  <c r="Q641" i="4"/>
  <c r="Q225" i="4"/>
  <c r="Q377" i="4"/>
  <c r="Q487" i="4"/>
  <c r="Q295" i="4"/>
  <c r="Q424" i="4"/>
  <c r="Q523" i="4"/>
  <c r="Q607" i="4"/>
  <c r="Q680" i="4"/>
  <c r="Q749" i="4"/>
  <c r="Q273" i="4"/>
  <c r="Q411" i="4"/>
  <c r="Q514" i="4"/>
  <c r="Q599" i="4"/>
  <c r="Q672" i="4"/>
  <c r="Q742" i="4"/>
  <c r="Q630" i="4"/>
  <c r="Q744" i="4"/>
  <c r="Q649" i="4"/>
  <c r="Q755" i="4"/>
  <c r="Q670" i="4"/>
  <c r="Q534" i="4"/>
  <c r="Q687" i="4"/>
  <c r="Q561" i="4"/>
  <c r="Q704" i="4"/>
  <c r="Q70" i="4"/>
  <c r="Q134" i="4"/>
  <c r="Q198" i="4"/>
  <c r="Q262" i="4"/>
  <c r="Q326" i="4"/>
  <c r="Q390" i="4"/>
  <c r="Q454" i="4"/>
  <c r="Q39" i="4"/>
  <c r="Q96" i="4"/>
  <c r="Q160" i="4"/>
  <c r="Q41" i="4"/>
  <c r="Q105" i="4"/>
  <c r="Q90" i="4"/>
  <c r="Q154" i="4"/>
  <c r="Q218" i="4"/>
  <c r="Q282" i="4"/>
  <c r="Q346" i="4"/>
  <c r="Q43" i="4"/>
  <c r="Q107" i="4"/>
  <c r="Q171" i="4"/>
  <c r="Q235" i="4"/>
  <c r="Q299" i="4"/>
  <c r="Q84" i="4"/>
  <c r="Q148" i="4"/>
  <c r="Q212" i="4"/>
  <c r="Q276" i="4"/>
  <c r="Q340" i="4"/>
  <c r="Q404" i="4"/>
  <c r="Q468" i="4"/>
  <c r="Q532" i="4"/>
  <c r="Q45" i="4"/>
  <c r="Q109" i="4"/>
  <c r="Q173" i="4"/>
  <c r="Q237" i="4"/>
  <c r="Q301" i="4"/>
  <c r="Q365" i="4"/>
  <c r="Q429" i="4"/>
  <c r="Q493" i="4"/>
  <c r="Q557" i="4"/>
  <c r="Q621" i="4"/>
  <c r="Q685" i="4"/>
  <c r="Q177" i="4"/>
  <c r="Q352" i="4"/>
  <c r="Q465" i="4"/>
  <c r="Q559" i="4"/>
  <c r="Q636" i="4"/>
  <c r="Q55" i="4"/>
  <c r="Q303" i="4"/>
  <c r="Q427" i="4"/>
  <c r="Q528" i="4"/>
  <c r="Q281" i="4"/>
  <c r="Q417" i="4"/>
  <c r="Q519" i="4"/>
  <c r="Q264" i="4"/>
  <c r="Q407" i="4"/>
  <c r="Q507" i="4"/>
  <c r="Q224" i="4"/>
  <c r="Q78" i="4"/>
  <c r="Q142" i="4"/>
  <c r="Q206" i="4"/>
  <c r="Q270" i="4"/>
  <c r="Q334" i="4"/>
  <c r="Q398" i="4"/>
  <c r="Q462" i="4"/>
  <c r="Q40" i="4"/>
  <c r="Q104" i="4"/>
  <c r="Q168" i="4"/>
  <c r="Q49" i="4"/>
  <c r="Q113" i="4"/>
  <c r="Q98" i="4"/>
  <c r="Q162" i="4"/>
  <c r="Q226" i="4"/>
  <c r="Q290" i="4"/>
  <c r="Q354" i="4"/>
  <c r="Q51" i="4"/>
  <c r="Q115" i="4"/>
  <c r="Q179" i="4"/>
  <c r="Q243" i="4"/>
  <c r="Q307" i="4"/>
  <c r="Q92" i="4"/>
  <c r="Q156" i="4"/>
  <c r="Q220" i="4"/>
  <c r="Q284" i="4"/>
  <c r="Q348" i="4"/>
  <c r="Q412" i="4"/>
  <c r="Q476" i="4"/>
  <c r="Q540" i="4"/>
  <c r="Q53" i="4"/>
  <c r="Q117" i="4"/>
  <c r="Q181" i="4"/>
  <c r="Q245" i="4"/>
  <c r="Q309" i="4"/>
  <c r="Q373" i="4"/>
  <c r="Q437" i="4"/>
  <c r="Q501" i="4"/>
  <c r="Q565" i="4"/>
  <c r="Q629" i="4"/>
  <c r="Q693" i="4"/>
  <c r="Q209" i="4"/>
  <c r="Q368" i="4"/>
  <c r="Q479" i="4"/>
  <c r="Q569" i="4"/>
  <c r="Q646" i="4"/>
  <c r="Q119" i="4"/>
  <c r="Q321" i="4"/>
  <c r="Q441" i="4"/>
  <c r="Q63" i="4"/>
  <c r="Q304" i="4"/>
  <c r="Q86" i="4"/>
  <c r="Q150" i="4"/>
  <c r="Q214" i="4"/>
  <c r="Q278" i="4"/>
  <c r="Q342" i="4"/>
  <c r="Q406" i="4"/>
  <c r="Q470" i="4"/>
  <c r="Q48" i="4"/>
  <c r="Q112" i="4"/>
  <c r="Q176" i="4"/>
  <c r="Q57" i="4"/>
  <c r="Q42" i="4"/>
  <c r="Q106" i="4"/>
  <c r="Q170" i="4"/>
  <c r="Q234" i="4"/>
  <c r="Q298" i="4"/>
  <c r="Q362" i="4"/>
  <c r="Q59" i="4"/>
  <c r="Q123" i="4"/>
  <c r="Q187" i="4"/>
  <c r="Q251" i="4"/>
  <c r="Q315" i="4"/>
  <c r="Q100" i="4"/>
  <c r="Q164" i="4"/>
  <c r="Q228" i="4"/>
  <c r="Q292" i="4"/>
  <c r="Q356" i="4"/>
  <c r="Q420" i="4"/>
  <c r="Q484" i="4"/>
  <c r="Q548" i="4"/>
  <c r="Q61" i="4"/>
  <c r="Q125" i="4"/>
  <c r="Q189" i="4"/>
  <c r="Q253" i="4"/>
  <c r="Q317" i="4"/>
  <c r="Q381" i="4"/>
  <c r="Q445" i="4"/>
  <c r="Q509" i="4"/>
  <c r="Q573" i="4"/>
  <c r="Q637" i="4"/>
  <c r="Q701" i="4"/>
  <c r="Q233" i="4"/>
  <c r="Q384" i="4"/>
  <c r="Q490" i="4"/>
  <c r="Q579" i="4"/>
  <c r="Q655" i="4"/>
  <c r="Q151" i="4"/>
  <c r="Q337" i="4"/>
  <c r="Q455" i="4"/>
  <c r="Q121" i="4"/>
  <c r="Q323" i="4"/>
  <c r="Q442" i="4"/>
  <c r="Q94" i="4"/>
  <c r="Q158" i="4"/>
  <c r="Q222" i="4"/>
  <c r="Q286" i="4"/>
  <c r="Q350" i="4"/>
  <c r="Q414" i="4"/>
  <c r="Q478" i="4"/>
  <c r="Q56" i="4"/>
  <c r="Q120" i="4"/>
  <c r="Q184" i="4"/>
  <c r="Q65" i="4"/>
  <c r="Q50" i="4"/>
  <c r="Q114" i="4"/>
  <c r="Q178" i="4"/>
  <c r="Q242" i="4"/>
  <c r="Q306" i="4"/>
  <c r="Q370" i="4"/>
  <c r="Q67" i="4"/>
  <c r="Q131" i="4"/>
  <c r="Q195" i="4"/>
  <c r="Q259" i="4"/>
  <c r="Q44" i="4"/>
  <c r="Q108" i="4"/>
  <c r="Q172" i="4"/>
  <c r="Q236" i="4"/>
  <c r="Q300" i="4"/>
  <c r="Q364" i="4"/>
  <c r="Q428" i="4"/>
  <c r="Q492" i="4"/>
  <c r="Q556" i="4"/>
  <c r="Q69" i="4"/>
  <c r="Q133" i="4"/>
  <c r="Q197" i="4"/>
  <c r="Q261" i="4"/>
  <c r="Q325" i="4"/>
  <c r="Q389" i="4"/>
  <c r="Q453" i="4"/>
  <c r="Q517" i="4"/>
  <c r="Q581" i="4"/>
  <c r="Q645" i="4"/>
  <c r="Q709" i="4"/>
  <c r="Q256" i="4"/>
  <c r="Q400" i="4"/>
  <c r="Q504" i="4"/>
  <c r="Q591" i="4"/>
  <c r="Q664" i="4"/>
  <c r="Q183" i="4"/>
  <c r="Q353" i="4"/>
  <c r="Q466" i="4"/>
  <c r="Q153" i="4"/>
  <c r="Q339" i="4"/>
  <c r="Q456" i="4"/>
  <c r="Q127" i="4"/>
  <c r="Q327" i="4"/>
  <c r="Q443" i="4"/>
  <c r="Q542" i="4"/>
  <c r="Q288" i="4"/>
  <c r="Q419" i="4"/>
  <c r="Q521" i="4"/>
  <c r="Q604" i="4"/>
  <c r="Q87" i="4"/>
  <c r="Q312" i="4"/>
  <c r="Q434" i="4"/>
  <c r="Q201" i="4"/>
  <c r="Q363" i="4"/>
  <c r="Q474" i="4"/>
  <c r="Q567" i="4"/>
  <c r="Q643" i="4"/>
  <c r="Q716" i="4"/>
  <c r="Q175" i="4"/>
  <c r="Q351" i="4"/>
  <c r="Q464" i="4"/>
  <c r="Q558" i="4"/>
  <c r="Q635" i="4"/>
  <c r="Q708" i="4"/>
  <c r="Q551" i="4"/>
  <c r="Q696" i="4"/>
  <c r="Q574" i="4"/>
  <c r="Q712" i="4"/>
  <c r="Q596" i="4"/>
  <c r="Q724" i="4"/>
  <c r="Q619" i="4"/>
  <c r="Q737" i="4"/>
  <c r="Q639" i="4"/>
  <c r="Q748" i="4"/>
  <c r="Q676" i="4"/>
  <c r="Q566" i="4"/>
  <c r="Q706" i="4"/>
  <c r="Q610" i="4"/>
  <c r="Q731" i="4"/>
  <c r="Q431" i="4"/>
  <c r="Q305" i="4"/>
  <c r="Q530" i="4"/>
  <c r="Q392" i="4"/>
  <c r="Q553" i="4"/>
  <c r="Q345" i="4"/>
  <c r="Q347" i="4"/>
  <c r="Q707" i="4"/>
  <c r="Q546" i="4"/>
  <c r="Q683" i="4"/>
  <c r="Q713" i="4"/>
  <c r="Q738" i="4"/>
  <c r="Q740" i="4"/>
  <c r="Q255" i="4"/>
  <c r="Q663" i="4"/>
  <c r="Q711" i="4"/>
  <c r="Q631" i="4"/>
  <c r="Q674" i="4"/>
  <c r="Q539" i="4"/>
  <c r="Q752" i="4"/>
  <c r="Q450" i="4"/>
  <c r="Q681" i="4"/>
  <c r="Q667" i="4"/>
  <c r="Q703" i="4"/>
  <c r="Q642" i="4"/>
  <c r="Q481" i="4"/>
  <c r="Q359" i="4"/>
  <c r="Q129" i="4"/>
  <c r="Q408" i="4"/>
  <c r="Q575" i="4"/>
  <c r="Q135" i="4"/>
  <c r="Q361" i="4"/>
  <c r="Q137" i="4"/>
  <c r="Q379" i="4"/>
  <c r="Q513" i="4"/>
  <c r="Q625" i="4"/>
  <c r="Q725" i="4"/>
  <c r="Q439" i="4"/>
  <c r="Q568" i="4"/>
  <c r="Q758" i="4"/>
  <c r="Q554" i="4"/>
  <c r="Q736" i="4"/>
  <c r="Q602" i="4"/>
  <c r="Q624" i="4"/>
  <c r="Q495" i="4"/>
  <c r="Q375" i="4"/>
  <c r="Q161" i="4"/>
  <c r="Q447" i="4"/>
  <c r="Q585" i="4"/>
  <c r="Q167" i="4"/>
  <c r="Q393" i="4"/>
  <c r="Q169" i="4"/>
  <c r="Q395" i="4"/>
  <c r="Q535" i="4"/>
  <c r="Q634" i="4"/>
  <c r="Q733" i="4"/>
  <c r="Q578" i="4"/>
  <c r="Q722" i="4"/>
  <c r="Q620" i="4"/>
  <c r="Q529" i="4"/>
  <c r="Q418" i="4"/>
  <c r="Q247" i="4"/>
  <c r="Q458" i="4"/>
  <c r="Q595" i="4"/>
  <c r="Q199" i="4"/>
  <c r="Q409" i="4"/>
  <c r="Q231" i="4"/>
  <c r="Q410" i="4"/>
  <c r="Q545" i="4"/>
  <c r="Q652" i="4"/>
  <c r="Q741" i="4"/>
  <c r="Q319" i="4"/>
  <c r="Q475" i="4"/>
  <c r="Q590" i="4"/>
  <c r="Q690" i="4"/>
  <c r="Q571" i="4"/>
  <c r="Q732" i="4"/>
  <c r="Q684" i="4"/>
  <c r="Q615" i="4"/>
  <c r="Q756" i="4"/>
  <c r="Q714" i="4"/>
  <c r="Q657" i="4"/>
  <c r="Q584" i="4"/>
  <c r="Q729" i="4"/>
  <c r="Q660" i="4"/>
  <c r="Q570" i="4"/>
  <c r="Q721" i="4"/>
  <c r="Q483" i="4"/>
  <c r="Q248" i="4"/>
  <c r="Q249" i="4"/>
  <c r="Q435" i="4"/>
  <c r="Q662" i="4"/>
  <c r="Q757" i="4"/>
  <c r="Q335" i="4"/>
  <c r="Q608" i="4"/>
  <c r="Q699" i="4"/>
  <c r="Q754" i="4"/>
  <c r="Q697" i="4"/>
  <c r="Q560" i="4"/>
  <c r="Q727" i="4"/>
  <c r="Q603" i="4"/>
  <c r="Q678" i="4"/>
  <c r="Q743" i="4"/>
  <c r="Q503" i="4"/>
  <c r="Q611" i="4"/>
  <c r="Q723" i="4"/>
  <c r="Q747" i="4"/>
  <c r="Q622" i="4"/>
  <c r="Q694" i="4"/>
  <c r="Q753" i="4"/>
  <c r="Q37" i="4"/>
  <c r="Q544" i="4"/>
  <c r="Q562" i="4"/>
  <c r="Q71" i="4"/>
  <c r="Q432" i="4"/>
  <c r="Q265" i="4"/>
  <c r="Q623" i="4"/>
  <c r="Q423" i="4"/>
  <c r="Q555" i="4"/>
  <c r="Q489" i="4"/>
  <c r="Q593" i="4"/>
  <c r="Q633" i="4"/>
  <c r="Q675" i="4"/>
  <c r="Q739" i="4"/>
  <c r="Q592" i="4"/>
  <c r="Q617" i="4"/>
  <c r="Q512" i="4"/>
  <c r="Q651" i="4"/>
  <c r="Q688" i="4"/>
  <c r="Q628" i="4"/>
  <c r="Q686" i="4"/>
  <c r="Q191" i="4"/>
  <c r="Q471" i="4"/>
  <c r="Q328" i="4"/>
  <c r="Q497" i="4"/>
  <c r="Q632" i="4"/>
  <c r="Q271" i="4"/>
  <c r="Q448" i="4"/>
  <c r="Q272" i="4"/>
  <c r="Q449" i="4"/>
  <c r="Q577" i="4"/>
  <c r="Q671" i="4"/>
  <c r="Q103" i="4"/>
  <c r="Q367" i="4"/>
  <c r="Q718" i="4"/>
  <c r="Q582" i="4"/>
  <c r="Q751" i="4"/>
  <c r="Q601" i="4"/>
  <c r="Q640" i="4"/>
  <c r="Q647" i="4"/>
  <c r="Q746" i="4"/>
  <c r="Q710" i="4"/>
  <c r="Q223" i="4"/>
  <c r="Q482" i="4"/>
  <c r="Q344" i="4"/>
  <c r="Q511" i="4"/>
  <c r="Q650" i="4"/>
  <c r="Q289" i="4"/>
  <c r="Q459" i="4"/>
  <c r="Q313" i="4"/>
  <c r="Q463" i="4"/>
  <c r="Q587" i="4"/>
  <c r="Q689" i="4"/>
  <c r="Q143" i="4"/>
  <c r="Q383" i="4"/>
  <c r="Q526" i="4"/>
  <c r="Q626" i="4"/>
  <c r="Q726" i="4"/>
  <c r="Q648" i="4"/>
  <c r="Q552" i="4"/>
  <c r="Q735" i="4"/>
  <c r="Q715" i="4"/>
  <c r="Q720" i="4"/>
  <c r="Q550" i="4"/>
  <c r="Q287" i="4"/>
  <c r="Q520" i="4"/>
  <c r="Q376" i="4"/>
  <c r="Q543" i="4"/>
  <c r="Q659" i="4"/>
  <c r="Q329" i="4"/>
  <c r="Q473" i="4"/>
  <c r="Q331" i="4"/>
  <c r="Q488" i="4"/>
  <c r="Q598" i="4"/>
  <c r="Q698" i="4"/>
  <c r="Q207" i="4"/>
  <c r="Q399" i="4"/>
  <c r="Q536" i="4"/>
  <c r="Q644" i="4"/>
  <c r="Q734" i="4"/>
  <c r="Q666" i="4"/>
  <c r="Q594" i="4"/>
  <c r="Q745" i="4"/>
  <c r="Q702" i="4"/>
  <c r="Q638" i="4"/>
  <c r="Q538" i="4"/>
  <c r="Q728" i="4"/>
  <c r="Q658" i="4"/>
  <c r="Q586" i="4"/>
  <c r="Q730" i="4"/>
  <c r="Q665" i="4"/>
  <c r="Q668" i="4"/>
  <c r="Q95" i="4"/>
  <c r="Q499" i="4"/>
  <c r="Q616" i="4"/>
  <c r="Q232" i="4"/>
  <c r="Q425" i="4"/>
  <c r="Q654" i="4"/>
  <c r="Q750" i="4"/>
  <c r="Q612" i="4"/>
  <c r="Q522" i="4"/>
  <c r="Q656" i="4"/>
  <c r="Q583" i="4"/>
  <c r="Q692" i="4"/>
  <c r="Q606" i="4"/>
  <c r="Q679" i="4"/>
  <c r="Q705" i="4"/>
  <c r="Q695" i="4"/>
  <c r="Q296" i="4"/>
  <c r="Q498" i="4"/>
  <c r="Q576" i="4"/>
  <c r="Q719" i="4"/>
</calcChain>
</file>

<file path=xl/sharedStrings.xml><?xml version="1.0" encoding="utf-8"?>
<sst xmlns="http://schemas.openxmlformats.org/spreadsheetml/2006/main" count="205" uniqueCount="113">
  <si>
    <t>Re-Start</t>
  </si>
  <si>
    <t>End</t>
  </si>
  <si>
    <t>Start</t>
  </si>
  <si>
    <t>X</t>
  </si>
  <si>
    <t>Y</t>
  </si>
  <si>
    <t>U-kartesisch</t>
  </si>
  <si>
    <t>U Polar</t>
  </si>
  <si>
    <t>Betrag</t>
  </si>
  <si>
    <t xml:space="preserve"> </t>
  </si>
  <si>
    <t>wt</t>
  </si>
  <si>
    <r>
      <rPr>
        <u/>
        <sz val="20"/>
        <color theme="1"/>
        <rFont val="Calibri"/>
        <family val="2"/>
        <scheme val="minor"/>
      </rPr>
      <t>U</t>
    </r>
    <r>
      <rPr>
        <sz val="20"/>
        <color theme="1"/>
        <rFont val="Calibri"/>
        <family val="2"/>
        <scheme val="minor"/>
      </rPr>
      <t>=</t>
    </r>
  </si>
  <si>
    <t>P=</t>
  </si>
  <si>
    <t>W</t>
  </si>
  <si>
    <t>IM=</t>
  </si>
  <si>
    <t>&lt;</t>
  </si>
  <si>
    <t>IC=</t>
  </si>
  <si>
    <t>90°</t>
  </si>
  <si>
    <t>ϕ=</t>
  </si>
  <si>
    <t>Iges=</t>
  </si>
  <si>
    <t>x-Anfang</t>
  </si>
  <si>
    <t>x-Ende</t>
  </si>
  <si>
    <t>y-Anfang</t>
  </si>
  <si>
    <t>y-Ende</t>
  </si>
  <si>
    <t>P</t>
  </si>
  <si>
    <t>S=</t>
  </si>
  <si>
    <t>QL</t>
  </si>
  <si>
    <t>QL=</t>
  </si>
  <si>
    <t>Xc</t>
  </si>
  <si>
    <t>C=</t>
  </si>
  <si>
    <t>QC=</t>
  </si>
  <si>
    <t>S</t>
  </si>
  <si>
    <t>F</t>
  </si>
  <si>
    <t>Achse</t>
  </si>
  <si>
    <t>XC=</t>
  </si>
  <si>
    <t>Ω</t>
  </si>
  <si>
    <t>IM</t>
  </si>
  <si>
    <t>IC</t>
  </si>
  <si>
    <t>Iges</t>
  </si>
  <si>
    <r>
      <t>u</t>
    </r>
    <r>
      <rPr>
        <vertAlign val="subscript"/>
        <sz val="20"/>
        <color theme="1"/>
        <rFont val="Calibri"/>
        <family val="2"/>
        <scheme val="minor"/>
      </rPr>
      <t>(t)</t>
    </r>
    <r>
      <rPr>
        <sz val="20"/>
        <color theme="1"/>
        <rFont val="Calibri"/>
        <family val="2"/>
        <scheme val="minor"/>
      </rPr>
      <t>=</t>
    </r>
  </si>
  <si>
    <t>U</t>
  </si>
  <si>
    <t>ϕ</t>
  </si>
  <si>
    <t>cosϕ</t>
  </si>
  <si>
    <t>C</t>
  </si>
  <si>
    <t>°</t>
  </si>
  <si>
    <t>Ω)</t>
  </si>
  <si>
    <t xml:space="preserve">µF  </t>
  </si>
  <si>
    <t>(Xc=</t>
  </si>
  <si>
    <t>Sneu</t>
  </si>
  <si>
    <t>Qneu</t>
  </si>
  <si>
    <t>phi neu</t>
  </si>
  <si>
    <t>I</t>
  </si>
  <si>
    <t>230V/50 Hz</t>
  </si>
  <si>
    <t>I Motor</t>
  </si>
  <si>
    <r>
      <t>S</t>
    </r>
    <r>
      <rPr>
        <sz val="12"/>
        <color theme="3"/>
        <rFont val="Calibri"/>
        <family val="2"/>
        <scheme val="minor"/>
      </rPr>
      <t>Motor</t>
    </r>
    <r>
      <rPr>
        <sz val="18"/>
        <color theme="3"/>
        <rFont val="Calibri"/>
        <family val="2"/>
        <scheme val="minor"/>
      </rPr>
      <t>=</t>
    </r>
  </si>
  <si>
    <r>
      <t>cos</t>
    </r>
    <r>
      <rPr>
        <sz val="18"/>
        <color theme="3"/>
        <rFont val="Calibri"/>
        <family val="2"/>
      </rPr>
      <t>ϕ=</t>
    </r>
  </si>
  <si>
    <r>
      <t>S</t>
    </r>
    <r>
      <rPr>
        <sz val="12"/>
        <color theme="3"/>
        <rFont val="Calibri"/>
        <family val="2"/>
        <scheme val="minor"/>
      </rPr>
      <t>ges</t>
    </r>
    <r>
      <rPr>
        <sz val="18"/>
        <color theme="3"/>
        <rFont val="Calibri"/>
        <family val="2"/>
        <scheme val="minor"/>
      </rPr>
      <t>=</t>
    </r>
  </si>
  <si>
    <r>
      <t>I</t>
    </r>
    <r>
      <rPr>
        <sz val="12"/>
        <color theme="3"/>
        <rFont val="Calibri"/>
        <family val="2"/>
        <scheme val="minor"/>
      </rPr>
      <t>Motor</t>
    </r>
    <r>
      <rPr>
        <sz val="18"/>
        <color theme="3"/>
        <rFont val="Calibri"/>
        <family val="2"/>
        <scheme val="minor"/>
      </rPr>
      <t>=</t>
    </r>
  </si>
  <si>
    <r>
      <t>I</t>
    </r>
    <r>
      <rPr>
        <sz val="12"/>
        <color theme="3"/>
        <rFont val="Calibri"/>
        <family val="2"/>
        <scheme val="minor"/>
      </rPr>
      <t>C</t>
    </r>
    <r>
      <rPr>
        <sz val="18"/>
        <color theme="3"/>
        <rFont val="Calibri"/>
        <family val="2"/>
        <scheme val="minor"/>
      </rPr>
      <t>=</t>
    </r>
  </si>
  <si>
    <r>
      <t>I</t>
    </r>
    <r>
      <rPr>
        <sz val="11"/>
        <color theme="3"/>
        <rFont val="Calibri"/>
        <family val="2"/>
        <scheme val="minor"/>
      </rPr>
      <t>ges</t>
    </r>
    <r>
      <rPr>
        <sz val="18"/>
        <color theme="3"/>
        <rFont val="Calibri"/>
        <family val="2"/>
        <scheme val="minor"/>
      </rPr>
      <t>=</t>
    </r>
  </si>
  <si>
    <t>I_Wirk</t>
  </si>
  <si>
    <t>I_Blind</t>
  </si>
  <si>
    <t>I_Gesamt</t>
  </si>
  <si>
    <r>
      <rPr>
        <u/>
        <sz val="18"/>
        <color theme="1"/>
        <rFont val="Calibri"/>
        <family val="2"/>
        <scheme val="minor"/>
      </rPr>
      <t>U</t>
    </r>
    <r>
      <rPr>
        <sz val="18"/>
        <color theme="1"/>
        <rFont val="Calibri"/>
        <family val="2"/>
        <scheme val="minor"/>
      </rPr>
      <t>=</t>
    </r>
  </si>
  <si>
    <r>
      <rPr>
        <u/>
        <sz val="18"/>
        <color theme="1"/>
        <rFont val="Calibri"/>
        <family val="2"/>
        <scheme val="minor"/>
      </rPr>
      <t>I</t>
    </r>
    <r>
      <rPr>
        <sz val="18"/>
        <color theme="1"/>
        <rFont val="Calibri"/>
        <family val="2"/>
        <scheme val="minor"/>
      </rPr>
      <t>=</t>
    </r>
  </si>
  <si>
    <t>I Polar</t>
  </si>
  <si>
    <t>Phase</t>
  </si>
  <si>
    <t>I-katesisch</t>
  </si>
  <si>
    <t>Test</t>
  </si>
  <si>
    <t>i(t)=</t>
  </si>
  <si>
    <t>P kartesisch</t>
  </si>
  <si>
    <t>S Polar</t>
  </si>
  <si>
    <t>S kartesisch</t>
  </si>
  <si>
    <t>Q kartesisch</t>
  </si>
  <si>
    <t>Z Polar</t>
  </si>
  <si>
    <t>Z Kartesisch</t>
  </si>
  <si>
    <t>R</t>
  </si>
  <si>
    <t>x</t>
  </si>
  <si>
    <t>y</t>
  </si>
  <si>
    <t>Q=</t>
  </si>
  <si>
    <r>
      <rPr>
        <u/>
        <sz val="18"/>
        <color theme="1"/>
        <rFont val="Calibri"/>
        <family val="2"/>
        <scheme val="minor"/>
      </rPr>
      <t>S</t>
    </r>
    <r>
      <rPr>
        <sz val="18"/>
        <color theme="1"/>
        <rFont val="Calibri"/>
        <family val="2"/>
        <scheme val="minor"/>
      </rPr>
      <t>=</t>
    </r>
  </si>
  <si>
    <r>
      <rPr>
        <u/>
        <sz val="18"/>
        <color theme="1"/>
        <rFont val="Calibri"/>
        <family val="2"/>
        <scheme val="minor"/>
      </rPr>
      <t>Z</t>
    </r>
    <r>
      <rPr>
        <sz val="18"/>
        <color theme="1"/>
        <rFont val="Calibri"/>
        <family val="2"/>
        <scheme val="minor"/>
      </rPr>
      <t>=</t>
    </r>
  </si>
  <si>
    <t>R=</t>
  </si>
  <si>
    <r>
      <t>X</t>
    </r>
    <r>
      <rPr>
        <sz val="9"/>
        <color theme="1"/>
        <rFont val="Calibri"/>
        <family val="2"/>
        <scheme val="minor"/>
      </rPr>
      <t>L/C</t>
    </r>
    <r>
      <rPr>
        <sz val="18"/>
        <color theme="1"/>
        <rFont val="Calibri"/>
        <family val="2"/>
        <scheme val="minor"/>
      </rPr>
      <t>=</t>
    </r>
  </si>
  <si>
    <t>Zeigerdiagramme für</t>
  </si>
  <si>
    <t>U, I, S, P Q</t>
  </si>
  <si>
    <t>Liniendiagramme</t>
  </si>
  <si>
    <r>
      <t>cosϕ</t>
    </r>
    <r>
      <rPr>
        <sz val="11"/>
        <color theme="3"/>
        <rFont val="Calibri"/>
        <family val="2"/>
        <scheme val="minor"/>
      </rPr>
      <t>ges</t>
    </r>
    <r>
      <rPr>
        <sz val="18"/>
        <color theme="3"/>
        <rFont val="Calibri"/>
        <family val="2"/>
        <scheme val="minor"/>
      </rPr>
      <t>=</t>
    </r>
  </si>
  <si>
    <t>Zeigerdiagramme der Leistungen</t>
  </si>
  <si>
    <t>Zeigerdiagramm der Impedanz</t>
  </si>
  <si>
    <t>Zeigerdiagramme der Stromstärken</t>
  </si>
  <si>
    <t>Liniendiagramme der Stromstärken</t>
  </si>
  <si>
    <t>aus dem VIDEO-Kurs</t>
  </si>
  <si>
    <t>Wechselstrom und Zeigerdiagramme verstehen und anwenden</t>
  </si>
  <si>
    <t xml:space="preserve">Wechselstrom-Simulationstool </t>
  </si>
  <si>
    <t>http://Wechselstrom-Zeigerdiagramme</t>
  </si>
  <si>
    <t>XL</t>
  </si>
  <si>
    <r>
      <t>X</t>
    </r>
    <r>
      <rPr>
        <sz val="11"/>
        <color theme="1"/>
        <rFont val="Calibri"/>
        <family val="2"/>
        <scheme val="minor"/>
      </rPr>
      <t>L</t>
    </r>
  </si>
  <si>
    <r>
      <t>X</t>
    </r>
    <r>
      <rPr>
        <sz val="12"/>
        <color theme="1"/>
        <rFont val="Calibri"/>
        <family val="2"/>
        <scheme val="minor"/>
      </rPr>
      <t>C</t>
    </r>
  </si>
  <si>
    <t>XL=</t>
  </si>
  <si>
    <t>Impedanz</t>
  </si>
  <si>
    <t>Z</t>
  </si>
  <si>
    <t>Leistung</t>
  </si>
  <si>
    <t>Spannung</t>
  </si>
  <si>
    <t>Z=</t>
  </si>
  <si>
    <t>I=</t>
  </si>
  <si>
    <t>UR</t>
  </si>
  <si>
    <t>UL</t>
  </si>
  <si>
    <t>UC</t>
  </si>
  <si>
    <t>Uges</t>
  </si>
  <si>
    <r>
      <t>U</t>
    </r>
    <r>
      <rPr>
        <sz val="12"/>
        <color theme="3"/>
        <rFont val="Calibri"/>
        <family val="2"/>
        <scheme val="minor"/>
      </rPr>
      <t>R</t>
    </r>
    <r>
      <rPr>
        <sz val="18"/>
        <color theme="3"/>
        <rFont val="Calibri"/>
        <family val="2"/>
        <scheme val="minor"/>
      </rPr>
      <t>=</t>
    </r>
  </si>
  <si>
    <r>
      <t>U</t>
    </r>
    <r>
      <rPr>
        <sz val="12"/>
        <color theme="3"/>
        <rFont val="Calibri"/>
        <family val="2"/>
        <scheme val="minor"/>
      </rPr>
      <t>L</t>
    </r>
    <r>
      <rPr>
        <sz val="18"/>
        <color theme="3"/>
        <rFont val="Calibri"/>
        <family val="2"/>
        <scheme val="minor"/>
      </rPr>
      <t>=</t>
    </r>
  </si>
  <si>
    <r>
      <t>U</t>
    </r>
    <r>
      <rPr>
        <sz val="12"/>
        <color theme="3"/>
        <rFont val="Calibri"/>
        <family val="2"/>
        <scheme val="minor"/>
      </rPr>
      <t>C</t>
    </r>
    <r>
      <rPr>
        <sz val="18"/>
        <color theme="3"/>
        <rFont val="Calibri"/>
        <family val="2"/>
        <scheme val="minor"/>
      </rPr>
      <t>=</t>
    </r>
  </si>
  <si>
    <r>
      <t>U</t>
    </r>
    <r>
      <rPr>
        <sz val="14"/>
        <color theme="3"/>
        <rFont val="Calibri"/>
        <family val="2"/>
        <scheme val="minor"/>
      </rPr>
      <t>ges</t>
    </r>
    <r>
      <rPr>
        <sz val="18"/>
        <color theme="3"/>
        <rFont val="Calibri"/>
        <family val="2"/>
        <scheme val="minor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</si>
</sst>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u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sz val="20"/>
      <color theme="1"/>
      <name val="Calibri"/>
      <family val="2"/>
    </font>
    <font>
      <sz val="18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8"/>
      <color theme="3"/>
      <name val="Calibri"/>
      <family val="2"/>
    </font>
    <font>
      <sz val="11"/>
      <color theme="3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0" fillId="0" borderId="0" xfId="0" applyFill="1"/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5" fillId="0" borderId="0" xfId="0" applyFont="1" applyFill="1"/>
    <xf numFmtId="0" fontId="17" fillId="0" borderId="0" xfId="0" applyFont="1"/>
    <xf numFmtId="0" fontId="1" fillId="0" borderId="0" xfId="0" applyFont="1" applyBorder="1" applyProtection="1"/>
    <xf numFmtId="0" fontId="13" fillId="0" borderId="0" xfId="0" applyFont="1" applyProtection="1">
      <protection locked="0"/>
    </xf>
    <xf numFmtId="0" fontId="13" fillId="0" borderId="0" xfId="0" applyFont="1" applyFill="1" applyProtection="1">
      <protection locked="0"/>
    </xf>
    <xf numFmtId="0" fontId="7" fillId="0" borderId="0" xfId="0" applyFont="1" applyBorder="1" applyProtection="1">
      <protection locked="0"/>
    </xf>
    <xf numFmtId="49" fontId="16" fillId="0" borderId="0" xfId="1" applyNumberFormat="1" applyProtection="1">
      <protection locked="0"/>
    </xf>
    <xf numFmtId="0" fontId="16" fillId="0" borderId="0" xfId="1" applyProtection="1">
      <protection locked="0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none"/>
          </c:marker>
          <c:xVal>
            <c:numRef>
              <c:f>'Linien- und Zeigerdiagramm'!$K$3:$L$3</c:f>
              <c:numCache>
                <c:formatCode>General</c:formatCode>
                <c:ptCount val="2"/>
                <c:pt idx="0">
                  <c:v>-11</c:v>
                </c:pt>
                <c:pt idx="1">
                  <c:v>11</c:v>
                </c:pt>
              </c:numCache>
            </c:numRef>
          </c:xVal>
          <c:yVal>
            <c:numRef>
              <c:f>'Linien- und Zeigerdiagramm'!$M$3:$N$3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spPr>
            <a:ln>
              <a:noFill/>
            </a:ln>
          </c:spPr>
          <c:marker>
            <c:symbol val="none"/>
          </c:marker>
          <c:xVal>
            <c:numRef>
              <c:f>'Linien- und Zeigerdiagramm'!$K$4:$L$4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'Linien- und Zeigerdiagramm'!$M$4:$N$4</c:f>
              <c:numCache>
                <c:formatCode>General</c:formatCode>
                <c:ptCount val="2"/>
                <c:pt idx="0">
                  <c:v>-11</c:v>
                </c:pt>
                <c:pt idx="1">
                  <c:v>11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'Linien- und Zeigerdiagramm'!$J$5</c:f>
              <c:strCache>
                <c:ptCount val="1"/>
                <c:pt idx="0">
                  <c:v>U-kartesisch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tailEnd type="stealth"/>
            </a:ln>
          </c:spPr>
          <c:marker>
            <c:symbol val="none"/>
          </c:marker>
          <c:xVal>
            <c:numRef>
              <c:f>'Linien- und Zeigerdiagramm'!$K$5:$L$5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xVal>
          <c:yVal>
            <c:numRef>
              <c:f>'Linien- und Zeigerdiagramm'!$M$5:$N$5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46848"/>
        <c:axId val="31648384"/>
      </c:scatterChart>
      <c:valAx>
        <c:axId val="316468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1648384"/>
        <c:crosses val="autoZero"/>
        <c:crossBetween val="midCat"/>
      </c:valAx>
      <c:valAx>
        <c:axId val="31648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164684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</c:v>
          </c:tx>
          <c:spPr>
            <a:ln w="25400">
              <a:solidFill>
                <a:srgbClr val="0070C0"/>
              </a:solidFill>
              <a:tailEnd type="stealth"/>
            </a:ln>
          </c:spPr>
          <c:marker>
            <c:symbol val="none"/>
          </c:marker>
          <c:xVal>
            <c:numRef>
              <c:f>Reihenkompensation!$Z$28:$AA$28</c:f>
              <c:numCache>
                <c:formatCode>General</c:formatCode>
                <c:ptCount val="2"/>
                <c:pt idx="0">
                  <c:v>0</c:v>
                </c:pt>
                <c:pt idx="1">
                  <c:v>162.63455967290594</c:v>
                </c:pt>
              </c:numCache>
            </c:numRef>
          </c:xVal>
          <c:yVal>
            <c:numRef>
              <c:f>Reihenkompensation!$AB$28:$AC$28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QL</c:v>
          </c:tx>
          <c:spPr>
            <a:ln w="25400">
              <a:solidFill>
                <a:srgbClr val="FF0000"/>
              </a:solidFill>
              <a:tailEnd type="stealth"/>
            </a:ln>
          </c:spPr>
          <c:marker>
            <c:symbol val="none"/>
          </c:marker>
          <c:xVal>
            <c:numRef>
              <c:f>Reihenkompensation!$Z$29:$AA$29</c:f>
              <c:numCache>
                <c:formatCode>General</c:formatCode>
                <c:ptCount val="2"/>
                <c:pt idx="0">
                  <c:v>162.63455967290594</c:v>
                </c:pt>
                <c:pt idx="1">
                  <c:v>162.63455967290594</c:v>
                </c:pt>
              </c:numCache>
            </c:numRef>
          </c:xVal>
          <c:yVal>
            <c:numRef>
              <c:f>Reihenkompensation!$AB$29:$AC$29</c:f>
              <c:numCache>
                <c:formatCode>General</c:formatCode>
                <c:ptCount val="2"/>
                <c:pt idx="0">
                  <c:v>0</c:v>
                </c:pt>
                <c:pt idx="1">
                  <c:v>195.1614716074871</c:v>
                </c:pt>
              </c:numCache>
            </c:numRef>
          </c:yVal>
          <c:smooth val="0"/>
        </c:ser>
        <c:ser>
          <c:idx val="2"/>
          <c:order val="2"/>
          <c:tx>
            <c:v>QC</c:v>
          </c:tx>
          <c:spPr>
            <a:ln w="25400">
              <a:solidFill>
                <a:srgbClr val="92D050"/>
              </a:solidFill>
              <a:tailEnd type="stealth"/>
            </a:ln>
          </c:spPr>
          <c:marker>
            <c:symbol val="none"/>
          </c:marker>
          <c:xVal>
            <c:numRef>
              <c:f>Reihenkompensation!$Z$30:$AA$30</c:f>
              <c:numCache>
                <c:formatCode>General</c:formatCode>
                <c:ptCount val="2"/>
                <c:pt idx="0">
                  <c:v>162.63455967290594</c:v>
                </c:pt>
                <c:pt idx="1">
                  <c:v>162.63455967290594</c:v>
                </c:pt>
              </c:numCache>
            </c:numRef>
          </c:xVal>
          <c:yVal>
            <c:numRef>
              <c:f>Reihenkompensation!$AB$30:$AC$30</c:f>
              <c:numCache>
                <c:formatCode>General</c:formatCode>
                <c:ptCount val="2"/>
                <c:pt idx="0">
                  <c:v>195.1614716074871</c:v>
                </c:pt>
                <c:pt idx="1">
                  <c:v>162.63455967290591</c:v>
                </c:pt>
              </c:numCache>
            </c:numRef>
          </c:yVal>
          <c:smooth val="0"/>
        </c:ser>
        <c:ser>
          <c:idx val="3"/>
          <c:order val="3"/>
          <c:spPr>
            <a:ln>
              <a:noFill/>
            </a:ln>
          </c:spPr>
          <c:marker>
            <c:symbol val="none"/>
          </c:marker>
          <c:xVal>
            <c:numRef>
              <c:f>Reihenkompensation!$Z$32:$AA$32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Reihenkompensation!$AB$32:$AC$32</c:f>
              <c:numCache>
                <c:formatCode>General</c:formatCode>
                <c:ptCount val="2"/>
                <c:pt idx="0">
                  <c:v>-1</c:v>
                </c:pt>
                <c:pt idx="1">
                  <c:v>200</c:v>
                </c:pt>
              </c:numCache>
            </c:numRef>
          </c:yVal>
          <c:smooth val="0"/>
        </c:ser>
        <c:ser>
          <c:idx val="4"/>
          <c:order val="4"/>
          <c:tx>
            <c:v>S</c:v>
          </c:tx>
          <c:spPr>
            <a:ln>
              <a:solidFill>
                <a:schemeClr val="accent4"/>
              </a:solidFill>
              <a:tailEnd type="stealth"/>
            </a:ln>
          </c:spPr>
          <c:marker>
            <c:symbol val="none"/>
          </c:marker>
          <c:xVal>
            <c:numRef>
              <c:f>Reihenkompensation!$Z$31:$AA$31</c:f>
              <c:numCache>
                <c:formatCode>General</c:formatCode>
                <c:ptCount val="2"/>
                <c:pt idx="0">
                  <c:v>0</c:v>
                </c:pt>
                <c:pt idx="1">
                  <c:v>162.63455967290594</c:v>
                </c:pt>
              </c:numCache>
            </c:numRef>
          </c:xVal>
          <c:yVal>
            <c:numRef>
              <c:f>Reihenkompensation!$AB$31:$AC$31</c:f>
              <c:numCache>
                <c:formatCode>General</c:formatCode>
                <c:ptCount val="2"/>
                <c:pt idx="0">
                  <c:v>0</c:v>
                </c:pt>
                <c:pt idx="1">
                  <c:v>162.63455967290591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53568"/>
        <c:axId val="171917696"/>
      </c:scatterChart>
      <c:valAx>
        <c:axId val="1650535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1917696"/>
        <c:crosses val="autoZero"/>
        <c:crossBetween val="midCat"/>
      </c:valAx>
      <c:valAx>
        <c:axId val="171917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053568"/>
        <c:crosses val="autoZero"/>
        <c:crossBetween val="midCat"/>
      </c:valAx>
    </c:plotArea>
    <c:legend>
      <c:legendPos val="r"/>
      <c:legendEntry>
        <c:idx val="3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UR</c:v>
          </c:tx>
          <c:spPr>
            <a:ln>
              <a:tailEnd type="stealth"/>
            </a:ln>
          </c:spPr>
          <c:marker>
            <c:symbol val="none"/>
          </c:marker>
          <c:xVal>
            <c:numRef>
              <c:f>Reihenkompensation!$Z$35:$AA$35</c:f>
              <c:numCache>
                <c:formatCode>General</c:formatCode>
                <c:ptCount val="2"/>
                <c:pt idx="0">
                  <c:v>0</c:v>
                </c:pt>
                <c:pt idx="1">
                  <c:v>162.63455967290594</c:v>
                </c:pt>
              </c:numCache>
            </c:numRef>
          </c:xVal>
          <c:yVal>
            <c:numRef>
              <c:f>Reihenkompensation!$AB$35:$AC$35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UL</c:v>
          </c:tx>
          <c:spPr>
            <a:ln>
              <a:tailEnd type="stealth"/>
            </a:ln>
          </c:spPr>
          <c:marker>
            <c:symbol val="none"/>
          </c:marker>
          <c:xVal>
            <c:numRef>
              <c:f>Reihenkompensation!$Z$36:$AA$36</c:f>
              <c:numCache>
                <c:formatCode>General</c:formatCode>
                <c:ptCount val="2"/>
                <c:pt idx="0">
                  <c:v>162.63455967290594</c:v>
                </c:pt>
                <c:pt idx="1">
                  <c:v>162.63455967290594</c:v>
                </c:pt>
              </c:numCache>
            </c:numRef>
          </c:xVal>
          <c:yVal>
            <c:numRef>
              <c:f>Reihenkompensation!$AB$36:$AC$36</c:f>
              <c:numCache>
                <c:formatCode>General</c:formatCode>
                <c:ptCount val="2"/>
                <c:pt idx="0">
                  <c:v>0</c:v>
                </c:pt>
                <c:pt idx="1">
                  <c:v>195.1614716074871</c:v>
                </c:pt>
              </c:numCache>
            </c:numRef>
          </c:yVal>
          <c:smooth val="0"/>
        </c:ser>
        <c:ser>
          <c:idx val="2"/>
          <c:order val="2"/>
          <c:tx>
            <c:v>UC</c:v>
          </c:tx>
          <c:spPr>
            <a:ln>
              <a:tailEnd type="stealth"/>
            </a:ln>
          </c:spPr>
          <c:marker>
            <c:symbol val="none"/>
          </c:marker>
          <c:xVal>
            <c:numRef>
              <c:f>Reihenkompensation!$Z$37:$AA$37</c:f>
              <c:numCache>
                <c:formatCode>General</c:formatCode>
                <c:ptCount val="2"/>
                <c:pt idx="0">
                  <c:v>162.63455967290594</c:v>
                </c:pt>
                <c:pt idx="1">
                  <c:v>162.63455967290594</c:v>
                </c:pt>
              </c:numCache>
            </c:numRef>
          </c:xVal>
          <c:yVal>
            <c:numRef>
              <c:f>Reihenkompensation!$AB$37:$AC$37</c:f>
              <c:numCache>
                <c:formatCode>General</c:formatCode>
                <c:ptCount val="2"/>
                <c:pt idx="0">
                  <c:v>195.1614716074871</c:v>
                </c:pt>
                <c:pt idx="1">
                  <c:v>162.63455967290591</c:v>
                </c:pt>
              </c:numCache>
            </c:numRef>
          </c:yVal>
          <c:smooth val="0"/>
        </c:ser>
        <c:ser>
          <c:idx val="3"/>
          <c:order val="3"/>
          <c:tx>
            <c:v>Uges</c:v>
          </c:tx>
          <c:spPr>
            <a:ln>
              <a:tailEnd type="stealth"/>
            </a:ln>
          </c:spPr>
          <c:marker>
            <c:symbol val="none"/>
          </c:marker>
          <c:xVal>
            <c:numRef>
              <c:f>Reihenkompensation!$Z$38:$AA$38</c:f>
              <c:numCache>
                <c:formatCode>General</c:formatCode>
                <c:ptCount val="2"/>
                <c:pt idx="0">
                  <c:v>0</c:v>
                </c:pt>
                <c:pt idx="1">
                  <c:v>162.63455967290594</c:v>
                </c:pt>
              </c:numCache>
            </c:numRef>
          </c:xVal>
          <c:yVal>
            <c:numRef>
              <c:f>Reihenkompensation!$AB$38:$AC$38</c:f>
              <c:numCache>
                <c:formatCode>General</c:formatCode>
                <c:ptCount val="2"/>
                <c:pt idx="0">
                  <c:v>0</c:v>
                </c:pt>
                <c:pt idx="1">
                  <c:v>162.63455967290591</c:v>
                </c:pt>
              </c:numCache>
            </c:numRef>
          </c:yVal>
          <c:smooth val="0"/>
        </c:ser>
        <c:ser>
          <c:idx val="4"/>
          <c:order val="4"/>
          <c:marker>
            <c:symbol val="none"/>
          </c:marker>
          <c:xVal>
            <c:numRef>
              <c:f>Reihenkompensation!$Z$39:$AA$39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Reihenkompensation!$AB$39:$AC$39</c:f>
              <c:numCache>
                <c:formatCode>General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53760"/>
        <c:axId val="186077952"/>
      </c:scatterChart>
      <c:valAx>
        <c:axId val="1860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6077952"/>
        <c:crosses val="autoZero"/>
        <c:crossBetween val="midCat"/>
      </c:valAx>
      <c:valAx>
        <c:axId val="186077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6053760"/>
        <c:crosses val="autoZero"/>
        <c:crossBetween val="midCat"/>
      </c:valAx>
    </c:plotArea>
    <c:legend>
      <c:legendPos val="r"/>
      <c:legendEntry>
        <c:idx val="4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Spannung</c:v>
          </c:tx>
          <c:marker>
            <c:symbol val="none"/>
          </c:marker>
          <c:xVal>
            <c:numRef>
              <c:f>'Linien- und Zeigerdiagramm'!$J$13:$J$734</c:f>
              <c:numCache>
                <c:formatCode>General</c:formatCode>
                <c:ptCount val="722"/>
                <c:pt idx="0">
                  <c:v>-360</c:v>
                </c:pt>
                <c:pt idx="1">
                  <c:v>-359</c:v>
                </c:pt>
                <c:pt idx="2">
                  <c:v>-358</c:v>
                </c:pt>
                <c:pt idx="3">
                  <c:v>-357</c:v>
                </c:pt>
                <c:pt idx="4">
                  <c:v>-356</c:v>
                </c:pt>
                <c:pt idx="5">
                  <c:v>-355</c:v>
                </c:pt>
                <c:pt idx="6">
                  <c:v>-354</c:v>
                </c:pt>
                <c:pt idx="7">
                  <c:v>-353</c:v>
                </c:pt>
                <c:pt idx="8">
                  <c:v>-352</c:v>
                </c:pt>
                <c:pt idx="9">
                  <c:v>-351</c:v>
                </c:pt>
                <c:pt idx="10">
                  <c:v>-350</c:v>
                </c:pt>
                <c:pt idx="11">
                  <c:v>-349</c:v>
                </c:pt>
                <c:pt idx="12">
                  <c:v>-348</c:v>
                </c:pt>
                <c:pt idx="13">
                  <c:v>-347</c:v>
                </c:pt>
                <c:pt idx="14">
                  <c:v>-346</c:v>
                </c:pt>
                <c:pt idx="15">
                  <c:v>-345</c:v>
                </c:pt>
                <c:pt idx="16">
                  <c:v>-344</c:v>
                </c:pt>
                <c:pt idx="17">
                  <c:v>-343</c:v>
                </c:pt>
                <c:pt idx="18">
                  <c:v>-342</c:v>
                </c:pt>
                <c:pt idx="19">
                  <c:v>-341</c:v>
                </c:pt>
                <c:pt idx="20">
                  <c:v>-340</c:v>
                </c:pt>
                <c:pt idx="21">
                  <c:v>-339</c:v>
                </c:pt>
                <c:pt idx="22">
                  <c:v>-338</c:v>
                </c:pt>
                <c:pt idx="23">
                  <c:v>-337</c:v>
                </c:pt>
                <c:pt idx="24">
                  <c:v>-336</c:v>
                </c:pt>
                <c:pt idx="25">
                  <c:v>-335</c:v>
                </c:pt>
                <c:pt idx="26">
                  <c:v>-334</c:v>
                </c:pt>
                <c:pt idx="27">
                  <c:v>-333</c:v>
                </c:pt>
                <c:pt idx="28">
                  <c:v>-332</c:v>
                </c:pt>
                <c:pt idx="29">
                  <c:v>-331</c:v>
                </c:pt>
                <c:pt idx="30">
                  <c:v>-330</c:v>
                </c:pt>
                <c:pt idx="31">
                  <c:v>-329</c:v>
                </c:pt>
                <c:pt idx="32">
                  <c:v>-328</c:v>
                </c:pt>
                <c:pt idx="33">
                  <c:v>-327</c:v>
                </c:pt>
                <c:pt idx="34">
                  <c:v>-326</c:v>
                </c:pt>
                <c:pt idx="35">
                  <c:v>-325</c:v>
                </c:pt>
                <c:pt idx="36">
                  <c:v>-324</c:v>
                </c:pt>
                <c:pt idx="37">
                  <c:v>-323</c:v>
                </c:pt>
                <c:pt idx="38">
                  <c:v>-322</c:v>
                </c:pt>
                <c:pt idx="39">
                  <c:v>-321</c:v>
                </c:pt>
                <c:pt idx="40">
                  <c:v>-320</c:v>
                </c:pt>
                <c:pt idx="41">
                  <c:v>-319</c:v>
                </c:pt>
                <c:pt idx="42">
                  <c:v>-318</c:v>
                </c:pt>
                <c:pt idx="43">
                  <c:v>-317</c:v>
                </c:pt>
                <c:pt idx="44">
                  <c:v>-316</c:v>
                </c:pt>
                <c:pt idx="45">
                  <c:v>-315</c:v>
                </c:pt>
                <c:pt idx="46">
                  <c:v>-314</c:v>
                </c:pt>
                <c:pt idx="47">
                  <c:v>-313</c:v>
                </c:pt>
                <c:pt idx="48">
                  <c:v>-312</c:v>
                </c:pt>
                <c:pt idx="49">
                  <c:v>-311</c:v>
                </c:pt>
                <c:pt idx="50">
                  <c:v>-310</c:v>
                </c:pt>
                <c:pt idx="51">
                  <c:v>-309</c:v>
                </c:pt>
                <c:pt idx="52">
                  <c:v>-308</c:v>
                </c:pt>
                <c:pt idx="53">
                  <c:v>-307</c:v>
                </c:pt>
                <c:pt idx="54">
                  <c:v>-306</c:v>
                </c:pt>
                <c:pt idx="55">
                  <c:v>-305</c:v>
                </c:pt>
                <c:pt idx="56">
                  <c:v>-304</c:v>
                </c:pt>
                <c:pt idx="57">
                  <c:v>-303</c:v>
                </c:pt>
                <c:pt idx="58">
                  <c:v>-302</c:v>
                </c:pt>
                <c:pt idx="59">
                  <c:v>-301</c:v>
                </c:pt>
                <c:pt idx="60">
                  <c:v>-300</c:v>
                </c:pt>
                <c:pt idx="61">
                  <c:v>-299</c:v>
                </c:pt>
                <c:pt idx="62">
                  <c:v>-298</c:v>
                </c:pt>
                <c:pt idx="63">
                  <c:v>-297</c:v>
                </c:pt>
                <c:pt idx="64">
                  <c:v>-296</c:v>
                </c:pt>
                <c:pt idx="65">
                  <c:v>-295</c:v>
                </c:pt>
                <c:pt idx="66">
                  <c:v>-294</c:v>
                </c:pt>
                <c:pt idx="67">
                  <c:v>-293</c:v>
                </c:pt>
                <c:pt idx="68">
                  <c:v>-292</c:v>
                </c:pt>
                <c:pt idx="69">
                  <c:v>-291</c:v>
                </c:pt>
                <c:pt idx="70">
                  <c:v>-290</c:v>
                </c:pt>
                <c:pt idx="71">
                  <c:v>-289</c:v>
                </c:pt>
                <c:pt idx="72">
                  <c:v>-288</c:v>
                </c:pt>
                <c:pt idx="73">
                  <c:v>-287</c:v>
                </c:pt>
                <c:pt idx="74">
                  <c:v>-286</c:v>
                </c:pt>
                <c:pt idx="75">
                  <c:v>-285</c:v>
                </c:pt>
                <c:pt idx="76">
                  <c:v>-284</c:v>
                </c:pt>
                <c:pt idx="77">
                  <c:v>-283</c:v>
                </c:pt>
                <c:pt idx="78">
                  <c:v>-282</c:v>
                </c:pt>
                <c:pt idx="79">
                  <c:v>-281</c:v>
                </c:pt>
                <c:pt idx="80">
                  <c:v>-280</c:v>
                </c:pt>
                <c:pt idx="81">
                  <c:v>-279</c:v>
                </c:pt>
                <c:pt idx="82">
                  <c:v>-278</c:v>
                </c:pt>
                <c:pt idx="83">
                  <c:v>-277</c:v>
                </c:pt>
                <c:pt idx="84">
                  <c:v>-276</c:v>
                </c:pt>
                <c:pt idx="85">
                  <c:v>-275</c:v>
                </c:pt>
                <c:pt idx="86">
                  <c:v>-274</c:v>
                </c:pt>
                <c:pt idx="87">
                  <c:v>-273</c:v>
                </c:pt>
                <c:pt idx="88">
                  <c:v>-272</c:v>
                </c:pt>
                <c:pt idx="89">
                  <c:v>-271</c:v>
                </c:pt>
                <c:pt idx="90">
                  <c:v>-270</c:v>
                </c:pt>
                <c:pt idx="91">
                  <c:v>-269</c:v>
                </c:pt>
                <c:pt idx="92">
                  <c:v>-268</c:v>
                </c:pt>
                <c:pt idx="93">
                  <c:v>-267</c:v>
                </c:pt>
                <c:pt idx="94">
                  <c:v>-266</c:v>
                </c:pt>
                <c:pt idx="95">
                  <c:v>-265</c:v>
                </c:pt>
                <c:pt idx="96">
                  <c:v>-264</c:v>
                </c:pt>
                <c:pt idx="97">
                  <c:v>-263</c:v>
                </c:pt>
                <c:pt idx="98">
                  <c:v>-262</c:v>
                </c:pt>
                <c:pt idx="99">
                  <c:v>-261</c:v>
                </c:pt>
                <c:pt idx="100">
                  <c:v>-260</c:v>
                </c:pt>
                <c:pt idx="101">
                  <c:v>-259</c:v>
                </c:pt>
                <c:pt idx="102">
                  <c:v>-258</c:v>
                </c:pt>
                <c:pt idx="103">
                  <c:v>-257</c:v>
                </c:pt>
                <c:pt idx="104">
                  <c:v>-256</c:v>
                </c:pt>
                <c:pt idx="105">
                  <c:v>-255</c:v>
                </c:pt>
                <c:pt idx="106">
                  <c:v>-254</c:v>
                </c:pt>
                <c:pt idx="107">
                  <c:v>-253</c:v>
                </c:pt>
                <c:pt idx="108">
                  <c:v>-252</c:v>
                </c:pt>
                <c:pt idx="109">
                  <c:v>-251</c:v>
                </c:pt>
                <c:pt idx="110">
                  <c:v>-250</c:v>
                </c:pt>
                <c:pt idx="111">
                  <c:v>-249</c:v>
                </c:pt>
                <c:pt idx="112">
                  <c:v>-248</c:v>
                </c:pt>
                <c:pt idx="113">
                  <c:v>-247</c:v>
                </c:pt>
                <c:pt idx="114">
                  <c:v>-246</c:v>
                </c:pt>
                <c:pt idx="115">
                  <c:v>-245</c:v>
                </c:pt>
                <c:pt idx="116">
                  <c:v>-244</c:v>
                </c:pt>
                <c:pt idx="117">
                  <c:v>-243</c:v>
                </c:pt>
                <c:pt idx="118">
                  <c:v>-242</c:v>
                </c:pt>
                <c:pt idx="119">
                  <c:v>-241</c:v>
                </c:pt>
                <c:pt idx="120">
                  <c:v>-240</c:v>
                </c:pt>
                <c:pt idx="121">
                  <c:v>-239</c:v>
                </c:pt>
                <c:pt idx="122">
                  <c:v>-238</c:v>
                </c:pt>
                <c:pt idx="123">
                  <c:v>-237</c:v>
                </c:pt>
                <c:pt idx="124">
                  <c:v>-236</c:v>
                </c:pt>
                <c:pt idx="125">
                  <c:v>-235</c:v>
                </c:pt>
                <c:pt idx="126">
                  <c:v>-234</c:v>
                </c:pt>
                <c:pt idx="127">
                  <c:v>-233</c:v>
                </c:pt>
                <c:pt idx="128">
                  <c:v>-232</c:v>
                </c:pt>
                <c:pt idx="129">
                  <c:v>-231</c:v>
                </c:pt>
                <c:pt idx="130">
                  <c:v>-230</c:v>
                </c:pt>
                <c:pt idx="131">
                  <c:v>-229</c:v>
                </c:pt>
                <c:pt idx="132">
                  <c:v>-228</c:v>
                </c:pt>
                <c:pt idx="133">
                  <c:v>-227</c:v>
                </c:pt>
                <c:pt idx="134">
                  <c:v>-226</c:v>
                </c:pt>
                <c:pt idx="135">
                  <c:v>-225</c:v>
                </c:pt>
                <c:pt idx="136">
                  <c:v>-224</c:v>
                </c:pt>
                <c:pt idx="137">
                  <c:v>-223</c:v>
                </c:pt>
                <c:pt idx="138">
                  <c:v>-222</c:v>
                </c:pt>
                <c:pt idx="139">
                  <c:v>-221</c:v>
                </c:pt>
                <c:pt idx="140">
                  <c:v>-220</c:v>
                </c:pt>
                <c:pt idx="141">
                  <c:v>-219</c:v>
                </c:pt>
                <c:pt idx="142">
                  <c:v>-218</c:v>
                </c:pt>
                <c:pt idx="143">
                  <c:v>-217</c:v>
                </c:pt>
                <c:pt idx="144">
                  <c:v>-216</c:v>
                </c:pt>
                <c:pt idx="145">
                  <c:v>-215</c:v>
                </c:pt>
                <c:pt idx="146">
                  <c:v>-214</c:v>
                </c:pt>
                <c:pt idx="147">
                  <c:v>-213</c:v>
                </c:pt>
                <c:pt idx="148">
                  <c:v>-212</c:v>
                </c:pt>
                <c:pt idx="149">
                  <c:v>-211</c:v>
                </c:pt>
                <c:pt idx="150">
                  <c:v>-210</c:v>
                </c:pt>
                <c:pt idx="151">
                  <c:v>-209</c:v>
                </c:pt>
                <c:pt idx="152">
                  <c:v>-208</c:v>
                </c:pt>
                <c:pt idx="153">
                  <c:v>-207</c:v>
                </c:pt>
                <c:pt idx="154">
                  <c:v>-206</c:v>
                </c:pt>
                <c:pt idx="155">
                  <c:v>-205</c:v>
                </c:pt>
                <c:pt idx="156">
                  <c:v>-204</c:v>
                </c:pt>
                <c:pt idx="157">
                  <c:v>-203</c:v>
                </c:pt>
                <c:pt idx="158">
                  <c:v>-202</c:v>
                </c:pt>
                <c:pt idx="159">
                  <c:v>-201</c:v>
                </c:pt>
                <c:pt idx="160">
                  <c:v>-200</c:v>
                </c:pt>
                <c:pt idx="161">
                  <c:v>-199</c:v>
                </c:pt>
                <c:pt idx="162">
                  <c:v>-198</c:v>
                </c:pt>
                <c:pt idx="163">
                  <c:v>-197</c:v>
                </c:pt>
                <c:pt idx="164">
                  <c:v>-196</c:v>
                </c:pt>
                <c:pt idx="165">
                  <c:v>-195</c:v>
                </c:pt>
                <c:pt idx="166">
                  <c:v>-194</c:v>
                </c:pt>
                <c:pt idx="167">
                  <c:v>-193</c:v>
                </c:pt>
                <c:pt idx="168">
                  <c:v>-192</c:v>
                </c:pt>
                <c:pt idx="169">
                  <c:v>-191</c:v>
                </c:pt>
                <c:pt idx="170">
                  <c:v>-190</c:v>
                </c:pt>
                <c:pt idx="171">
                  <c:v>-189</c:v>
                </c:pt>
                <c:pt idx="172">
                  <c:v>-188</c:v>
                </c:pt>
                <c:pt idx="173">
                  <c:v>-187</c:v>
                </c:pt>
                <c:pt idx="174">
                  <c:v>-186</c:v>
                </c:pt>
                <c:pt idx="175">
                  <c:v>-185</c:v>
                </c:pt>
                <c:pt idx="176">
                  <c:v>-184</c:v>
                </c:pt>
                <c:pt idx="177">
                  <c:v>-183</c:v>
                </c:pt>
                <c:pt idx="178">
                  <c:v>-182</c:v>
                </c:pt>
                <c:pt idx="179">
                  <c:v>-181</c:v>
                </c:pt>
                <c:pt idx="180">
                  <c:v>-180</c:v>
                </c:pt>
                <c:pt idx="181">
                  <c:v>-179</c:v>
                </c:pt>
                <c:pt idx="182">
                  <c:v>-178</c:v>
                </c:pt>
                <c:pt idx="183">
                  <c:v>-177</c:v>
                </c:pt>
                <c:pt idx="184">
                  <c:v>-176</c:v>
                </c:pt>
                <c:pt idx="185">
                  <c:v>-175</c:v>
                </c:pt>
                <c:pt idx="186">
                  <c:v>-174</c:v>
                </c:pt>
                <c:pt idx="187">
                  <c:v>-173</c:v>
                </c:pt>
                <c:pt idx="188">
                  <c:v>-172</c:v>
                </c:pt>
                <c:pt idx="189">
                  <c:v>-171</c:v>
                </c:pt>
                <c:pt idx="190">
                  <c:v>-170</c:v>
                </c:pt>
                <c:pt idx="191">
                  <c:v>-169</c:v>
                </c:pt>
                <c:pt idx="192">
                  <c:v>-168</c:v>
                </c:pt>
                <c:pt idx="193">
                  <c:v>-167</c:v>
                </c:pt>
                <c:pt idx="194">
                  <c:v>-166</c:v>
                </c:pt>
                <c:pt idx="195">
                  <c:v>-165</c:v>
                </c:pt>
                <c:pt idx="196">
                  <c:v>-164</c:v>
                </c:pt>
                <c:pt idx="197">
                  <c:v>-163</c:v>
                </c:pt>
                <c:pt idx="198">
                  <c:v>-162</c:v>
                </c:pt>
                <c:pt idx="199">
                  <c:v>-161</c:v>
                </c:pt>
                <c:pt idx="200">
                  <c:v>-160</c:v>
                </c:pt>
                <c:pt idx="201">
                  <c:v>-159</c:v>
                </c:pt>
                <c:pt idx="202">
                  <c:v>-158</c:v>
                </c:pt>
                <c:pt idx="203">
                  <c:v>-157</c:v>
                </c:pt>
                <c:pt idx="204">
                  <c:v>-156</c:v>
                </c:pt>
                <c:pt idx="205">
                  <c:v>-155</c:v>
                </c:pt>
                <c:pt idx="206">
                  <c:v>-154</c:v>
                </c:pt>
                <c:pt idx="207">
                  <c:v>-153</c:v>
                </c:pt>
                <c:pt idx="208">
                  <c:v>-152</c:v>
                </c:pt>
                <c:pt idx="209">
                  <c:v>-151</c:v>
                </c:pt>
                <c:pt idx="210">
                  <c:v>-150</c:v>
                </c:pt>
                <c:pt idx="211">
                  <c:v>-149</c:v>
                </c:pt>
                <c:pt idx="212">
                  <c:v>-148</c:v>
                </c:pt>
                <c:pt idx="213">
                  <c:v>-147</c:v>
                </c:pt>
                <c:pt idx="214">
                  <c:v>-146</c:v>
                </c:pt>
                <c:pt idx="215">
                  <c:v>-145</c:v>
                </c:pt>
                <c:pt idx="216">
                  <c:v>-144</c:v>
                </c:pt>
                <c:pt idx="217">
                  <c:v>-143</c:v>
                </c:pt>
                <c:pt idx="218">
                  <c:v>-142</c:v>
                </c:pt>
                <c:pt idx="219">
                  <c:v>-141</c:v>
                </c:pt>
                <c:pt idx="220">
                  <c:v>-140</c:v>
                </c:pt>
                <c:pt idx="221">
                  <c:v>-139</c:v>
                </c:pt>
                <c:pt idx="222">
                  <c:v>-138</c:v>
                </c:pt>
                <c:pt idx="223">
                  <c:v>-137</c:v>
                </c:pt>
                <c:pt idx="224">
                  <c:v>-136</c:v>
                </c:pt>
                <c:pt idx="225">
                  <c:v>-135</c:v>
                </c:pt>
                <c:pt idx="226">
                  <c:v>-134</c:v>
                </c:pt>
                <c:pt idx="227">
                  <c:v>-133</c:v>
                </c:pt>
                <c:pt idx="228">
                  <c:v>-132</c:v>
                </c:pt>
                <c:pt idx="229">
                  <c:v>-131</c:v>
                </c:pt>
                <c:pt idx="230">
                  <c:v>-130</c:v>
                </c:pt>
                <c:pt idx="231">
                  <c:v>-129</c:v>
                </c:pt>
                <c:pt idx="232">
                  <c:v>-128</c:v>
                </c:pt>
                <c:pt idx="233">
                  <c:v>-127</c:v>
                </c:pt>
                <c:pt idx="234">
                  <c:v>-126</c:v>
                </c:pt>
                <c:pt idx="235">
                  <c:v>-125</c:v>
                </c:pt>
                <c:pt idx="236">
                  <c:v>-124</c:v>
                </c:pt>
                <c:pt idx="237">
                  <c:v>-123</c:v>
                </c:pt>
                <c:pt idx="238">
                  <c:v>-122</c:v>
                </c:pt>
                <c:pt idx="239">
                  <c:v>-121</c:v>
                </c:pt>
                <c:pt idx="240">
                  <c:v>-120</c:v>
                </c:pt>
                <c:pt idx="241">
                  <c:v>-119</c:v>
                </c:pt>
                <c:pt idx="242">
                  <c:v>-118</c:v>
                </c:pt>
                <c:pt idx="243">
                  <c:v>-117</c:v>
                </c:pt>
                <c:pt idx="244">
                  <c:v>-116</c:v>
                </c:pt>
                <c:pt idx="245">
                  <c:v>-115</c:v>
                </c:pt>
                <c:pt idx="246">
                  <c:v>-114</c:v>
                </c:pt>
                <c:pt idx="247">
                  <c:v>-113</c:v>
                </c:pt>
                <c:pt idx="248">
                  <c:v>-112</c:v>
                </c:pt>
                <c:pt idx="249">
                  <c:v>-111</c:v>
                </c:pt>
                <c:pt idx="250">
                  <c:v>-110</c:v>
                </c:pt>
                <c:pt idx="251">
                  <c:v>-109</c:v>
                </c:pt>
                <c:pt idx="252">
                  <c:v>-108</c:v>
                </c:pt>
                <c:pt idx="253">
                  <c:v>-107</c:v>
                </c:pt>
                <c:pt idx="254">
                  <c:v>-106</c:v>
                </c:pt>
                <c:pt idx="255">
                  <c:v>-105</c:v>
                </c:pt>
                <c:pt idx="256">
                  <c:v>-104</c:v>
                </c:pt>
                <c:pt idx="257">
                  <c:v>-103</c:v>
                </c:pt>
                <c:pt idx="258">
                  <c:v>-102</c:v>
                </c:pt>
                <c:pt idx="259">
                  <c:v>-101</c:v>
                </c:pt>
                <c:pt idx="260">
                  <c:v>-100</c:v>
                </c:pt>
                <c:pt idx="261">
                  <c:v>-99</c:v>
                </c:pt>
                <c:pt idx="262">
                  <c:v>-98</c:v>
                </c:pt>
                <c:pt idx="263">
                  <c:v>-97</c:v>
                </c:pt>
                <c:pt idx="264">
                  <c:v>-96</c:v>
                </c:pt>
                <c:pt idx="265">
                  <c:v>-95</c:v>
                </c:pt>
                <c:pt idx="266">
                  <c:v>-94</c:v>
                </c:pt>
                <c:pt idx="267">
                  <c:v>-93</c:v>
                </c:pt>
                <c:pt idx="268">
                  <c:v>-92</c:v>
                </c:pt>
                <c:pt idx="269">
                  <c:v>-91</c:v>
                </c:pt>
                <c:pt idx="270">
                  <c:v>-90</c:v>
                </c:pt>
                <c:pt idx="271">
                  <c:v>-89</c:v>
                </c:pt>
                <c:pt idx="272">
                  <c:v>-88</c:v>
                </c:pt>
                <c:pt idx="273">
                  <c:v>-87</c:v>
                </c:pt>
                <c:pt idx="274">
                  <c:v>-86</c:v>
                </c:pt>
                <c:pt idx="275">
                  <c:v>-85</c:v>
                </c:pt>
                <c:pt idx="276">
                  <c:v>-84</c:v>
                </c:pt>
                <c:pt idx="277">
                  <c:v>-83</c:v>
                </c:pt>
                <c:pt idx="278">
                  <c:v>-82</c:v>
                </c:pt>
                <c:pt idx="279">
                  <c:v>-81</c:v>
                </c:pt>
                <c:pt idx="280">
                  <c:v>-80</c:v>
                </c:pt>
                <c:pt idx="281">
                  <c:v>-79</c:v>
                </c:pt>
                <c:pt idx="282">
                  <c:v>-78</c:v>
                </c:pt>
                <c:pt idx="283">
                  <c:v>-77</c:v>
                </c:pt>
                <c:pt idx="284">
                  <c:v>-76</c:v>
                </c:pt>
                <c:pt idx="285">
                  <c:v>-75</c:v>
                </c:pt>
                <c:pt idx="286">
                  <c:v>-74</c:v>
                </c:pt>
                <c:pt idx="287">
                  <c:v>-73</c:v>
                </c:pt>
                <c:pt idx="288">
                  <c:v>-72</c:v>
                </c:pt>
                <c:pt idx="289">
                  <c:v>-71</c:v>
                </c:pt>
                <c:pt idx="290">
                  <c:v>-70</c:v>
                </c:pt>
                <c:pt idx="291">
                  <c:v>-69</c:v>
                </c:pt>
                <c:pt idx="292">
                  <c:v>-68</c:v>
                </c:pt>
                <c:pt idx="293">
                  <c:v>-67</c:v>
                </c:pt>
                <c:pt idx="294">
                  <c:v>-66</c:v>
                </c:pt>
                <c:pt idx="295">
                  <c:v>-65</c:v>
                </c:pt>
                <c:pt idx="296">
                  <c:v>-64</c:v>
                </c:pt>
                <c:pt idx="297">
                  <c:v>-63</c:v>
                </c:pt>
                <c:pt idx="298">
                  <c:v>-62</c:v>
                </c:pt>
                <c:pt idx="299">
                  <c:v>-61</c:v>
                </c:pt>
                <c:pt idx="300">
                  <c:v>-60</c:v>
                </c:pt>
                <c:pt idx="301">
                  <c:v>-59</c:v>
                </c:pt>
                <c:pt idx="302">
                  <c:v>-58</c:v>
                </c:pt>
                <c:pt idx="303">
                  <c:v>-57</c:v>
                </c:pt>
                <c:pt idx="304">
                  <c:v>-56</c:v>
                </c:pt>
                <c:pt idx="305">
                  <c:v>-55</c:v>
                </c:pt>
                <c:pt idx="306">
                  <c:v>-54</c:v>
                </c:pt>
                <c:pt idx="307">
                  <c:v>-53</c:v>
                </c:pt>
                <c:pt idx="308">
                  <c:v>-52</c:v>
                </c:pt>
                <c:pt idx="309">
                  <c:v>-51</c:v>
                </c:pt>
                <c:pt idx="310">
                  <c:v>-50</c:v>
                </c:pt>
                <c:pt idx="311">
                  <c:v>-49</c:v>
                </c:pt>
                <c:pt idx="312">
                  <c:v>-48</c:v>
                </c:pt>
                <c:pt idx="313">
                  <c:v>-47</c:v>
                </c:pt>
                <c:pt idx="314">
                  <c:v>-46</c:v>
                </c:pt>
                <c:pt idx="315">
                  <c:v>-45</c:v>
                </c:pt>
                <c:pt idx="316">
                  <c:v>-44</c:v>
                </c:pt>
                <c:pt idx="317">
                  <c:v>-43</c:v>
                </c:pt>
                <c:pt idx="318">
                  <c:v>-42</c:v>
                </c:pt>
                <c:pt idx="319">
                  <c:v>-41</c:v>
                </c:pt>
                <c:pt idx="320">
                  <c:v>-40</c:v>
                </c:pt>
                <c:pt idx="321">
                  <c:v>-39</c:v>
                </c:pt>
                <c:pt idx="322">
                  <c:v>-38</c:v>
                </c:pt>
                <c:pt idx="323">
                  <c:v>-37</c:v>
                </c:pt>
                <c:pt idx="324">
                  <c:v>-36</c:v>
                </c:pt>
                <c:pt idx="325">
                  <c:v>-35</c:v>
                </c:pt>
                <c:pt idx="326">
                  <c:v>-34</c:v>
                </c:pt>
                <c:pt idx="327">
                  <c:v>-33</c:v>
                </c:pt>
                <c:pt idx="328">
                  <c:v>-32</c:v>
                </c:pt>
                <c:pt idx="329">
                  <c:v>-31</c:v>
                </c:pt>
                <c:pt idx="330">
                  <c:v>-30</c:v>
                </c:pt>
                <c:pt idx="331">
                  <c:v>-29</c:v>
                </c:pt>
                <c:pt idx="332">
                  <c:v>-28</c:v>
                </c:pt>
                <c:pt idx="333">
                  <c:v>-27</c:v>
                </c:pt>
                <c:pt idx="334">
                  <c:v>-26</c:v>
                </c:pt>
                <c:pt idx="335">
                  <c:v>-25</c:v>
                </c:pt>
                <c:pt idx="336">
                  <c:v>-24</c:v>
                </c:pt>
                <c:pt idx="337">
                  <c:v>-23</c:v>
                </c:pt>
                <c:pt idx="338">
                  <c:v>-22</c:v>
                </c:pt>
                <c:pt idx="339">
                  <c:v>-21</c:v>
                </c:pt>
                <c:pt idx="340">
                  <c:v>-20</c:v>
                </c:pt>
                <c:pt idx="341">
                  <c:v>-19</c:v>
                </c:pt>
                <c:pt idx="342">
                  <c:v>-18</c:v>
                </c:pt>
                <c:pt idx="343">
                  <c:v>-17</c:v>
                </c:pt>
                <c:pt idx="344">
                  <c:v>-16</c:v>
                </c:pt>
                <c:pt idx="345">
                  <c:v>-15</c:v>
                </c:pt>
                <c:pt idx="346">
                  <c:v>-14</c:v>
                </c:pt>
                <c:pt idx="347">
                  <c:v>-13</c:v>
                </c:pt>
                <c:pt idx="348">
                  <c:v>-12</c:v>
                </c:pt>
                <c:pt idx="349">
                  <c:v>-11</c:v>
                </c:pt>
                <c:pt idx="350">
                  <c:v>-10</c:v>
                </c:pt>
                <c:pt idx="351">
                  <c:v>-9</c:v>
                </c:pt>
                <c:pt idx="352">
                  <c:v>-8</c:v>
                </c:pt>
                <c:pt idx="353">
                  <c:v>-7</c:v>
                </c:pt>
                <c:pt idx="354">
                  <c:v>-6</c:v>
                </c:pt>
                <c:pt idx="355">
                  <c:v>-5</c:v>
                </c:pt>
                <c:pt idx="356">
                  <c:v>-4</c:v>
                </c:pt>
                <c:pt idx="357">
                  <c:v>-3</c:v>
                </c:pt>
                <c:pt idx="358">
                  <c:v>-2</c:v>
                </c:pt>
                <c:pt idx="359">
                  <c:v>-1</c:v>
                </c:pt>
                <c:pt idx="360">
                  <c:v>0</c:v>
                </c:pt>
                <c:pt idx="361">
                  <c:v>1</c:v>
                </c:pt>
                <c:pt idx="362">
                  <c:v>2</c:v>
                </c:pt>
                <c:pt idx="363">
                  <c:v>3</c:v>
                </c:pt>
                <c:pt idx="364">
                  <c:v>4</c:v>
                </c:pt>
                <c:pt idx="365">
                  <c:v>5</c:v>
                </c:pt>
                <c:pt idx="366">
                  <c:v>6</c:v>
                </c:pt>
                <c:pt idx="367">
                  <c:v>7</c:v>
                </c:pt>
                <c:pt idx="368">
                  <c:v>8</c:v>
                </c:pt>
                <c:pt idx="369">
                  <c:v>9</c:v>
                </c:pt>
                <c:pt idx="370">
                  <c:v>10</c:v>
                </c:pt>
                <c:pt idx="371">
                  <c:v>11</c:v>
                </c:pt>
                <c:pt idx="372">
                  <c:v>12</c:v>
                </c:pt>
                <c:pt idx="373">
                  <c:v>13</c:v>
                </c:pt>
                <c:pt idx="374">
                  <c:v>14</c:v>
                </c:pt>
                <c:pt idx="375">
                  <c:v>15</c:v>
                </c:pt>
                <c:pt idx="376">
                  <c:v>16</c:v>
                </c:pt>
                <c:pt idx="377">
                  <c:v>17</c:v>
                </c:pt>
                <c:pt idx="378">
                  <c:v>18</c:v>
                </c:pt>
                <c:pt idx="379">
                  <c:v>19</c:v>
                </c:pt>
                <c:pt idx="380">
                  <c:v>20</c:v>
                </c:pt>
                <c:pt idx="381">
                  <c:v>21</c:v>
                </c:pt>
                <c:pt idx="382">
                  <c:v>22</c:v>
                </c:pt>
                <c:pt idx="383">
                  <c:v>23</c:v>
                </c:pt>
                <c:pt idx="384">
                  <c:v>24</c:v>
                </c:pt>
                <c:pt idx="385">
                  <c:v>25</c:v>
                </c:pt>
                <c:pt idx="386">
                  <c:v>26</c:v>
                </c:pt>
                <c:pt idx="387">
                  <c:v>27</c:v>
                </c:pt>
                <c:pt idx="388">
                  <c:v>28</c:v>
                </c:pt>
                <c:pt idx="389">
                  <c:v>29</c:v>
                </c:pt>
                <c:pt idx="390">
                  <c:v>30</c:v>
                </c:pt>
                <c:pt idx="391">
                  <c:v>31</c:v>
                </c:pt>
                <c:pt idx="392">
                  <c:v>32</c:v>
                </c:pt>
                <c:pt idx="393">
                  <c:v>33</c:v>
                </c:pt>
                <c:pt idx="394">
                  <c:v>34</c:v>
                </c:pt>
                <c:pt idx="395">
                  <c:v>35</c:v>
                </c:pt>
                <c:pt idx="396">
                  <c:v>36</c:v>
                </c:pt>
                <c:pt idx="397">
                  <c:v>37</c:v>
                </c:pt>
                <c:pt idx="398">
                  <c:v>38</c:v>
                </c:pt>
                <c:pt idx="399">
                  <c:v>39</c:v>
                </c:pt>
                <c:pt idx="400">
                  <c:v>40</c:v>
                </c:pt>
                <c:pt idx="401">
                  <c:v>41</c:v>
                </c:pt>
                <c:pt idx="402">
                  <c:v>42</c:v>
                </c:pt>
                <c:pt idx="403">
                  <c:v>43</c:v>
                </c:pt>
                <c:pt idx="404">
                  <c:v>44</c:v>
                </c:pt>
                <c:pt idx="405">
                  <c:v>45</c:v>
                </c:pt>
                <c:pt idx="406">
                  <c:v>46</c:v>
                </c:pt>
                <c:pt idx="407">
                  <c:v>47</c:v>
                </c:pt>
                <c:pt idx="408">
                  <c:v>48</c:v>
                </c:pt>
                <c:pt idx="409">
                  <c:v>49</c:v>
                </c:pt>
                <c:pt idx="410">
                  <c:v>50</c:v>
                </c:pt>
                <c:pt idx="411">
                  <c:v>51</c:v>
                </c:pt>
                <c:pt idx="412">
                  <c:v>52</c:v>
                </c:pt>
                <c:pt idx="413">
                  <c:v>53</c:v>
                </c:pt>
                <c:pt idx="414">
                  <c:v>54</c:v>
                </c:pt>
                <c:pt idx="415">
                  <c:v>55</c:v>
                </c:pt>
                <c:pt idx="416">
                  <c:v>56</c:v>
                </c:pt>
                <c:pt idx="417">
                  <c:v>57</c:v>
                </c:pt>
                <c:pt idx="418">
                  <c:v>58</c:v>
                </c:pt>
                <c:pt idx="419">
                  <c:v>59</c:v>
                </c:pt>
                <c:pt idx="420">
                  <c:v>60</c:v>
                </c:pt>
                <c:pt idx="421">
                  <c:v>61</c:v>
                </c:pt>
                <c:pt idx="422">
                  <c:v>62</c:v>
                </c:pt>
                <c:pt idx="423">
                  <c:v>63</c:v>
                </c:pt>
                <c:pt idx="424">
                  <c:v>64</c:v>
                </c:pt>
                <c:pt idx="425">
                  <c:v>65</c:v>
                </c:pt>
                <c:pt idx="426">
                  <c:v>66</c:v>
                </c:pt>
                <c:pt idx="427">
                  <c:v>67</c:v>
                </c:pt>
                <c:pt idx="428">
                  <c:v>68</c:v>
                </c:pt>
                <c:pt idx="429">
                  <c:v>69</c:v>
                </c:pt>
                <c:pt idx="430">
                  <c:v>70</c:v>
                </c:pt>
                <c:pt idx="431">
                  <c:v>71</c:v>
                </c:pt>
                <c:pt idx="432">
                  <c:v>72</c:v>
                </c:pt>
                <c:pt idx="433">
                  <c:v>73</c:v>
                </c:pt>
                <c:pt idx="434">
                  <c:v>74</c:v>
                </c:pt>
                <c:pt idx="435">
                  <c:v>75</c:v>
                </c:pt>
                <c:pt idx="436">
                  <c:v>76</c:v>
                </c:pt>
                <c:pt idx="437">
                  <c:v>77</c:v>
                </c:pt>
                <c:pt idx="438">
                  <c:v>78</c:v>
                </c:pt>
                <c:pt idx="439">
                  <c:v>79</c:v>
                </c:pt>
                <c:pt idx="440">
                  <c:v>80</c:v>
                </c:pt>
                <c:pt idx="441">
                  <c:v>81</c:v>
                </c:pt>
                <c:pt idx="442">
                  <c:v>82</c:v>
                </c:pt>
                <c:pt idx="443">
                  <c:v>83</c:v>
                </c:pt>
                <c:pt idx="444">
                  <c:v>84</c:v>
                </c:pt>
                <c:pt idx="445">
                  <c:v>85</c:v>
                </c:pt>
                <c:pt idx="446">
                  <c:v>86</c:v>
                </c:pt>
                <c:pt idx="447">
                  <c:v>87</c:v>
                </c:pt>
                <c:pt idx="448">
                  <c:v>88</c:v>
                </c:pt>
                <c:pt idx="449">
                  <c:v>89</c:v>
                </c:pt>
                <c:pt idx="450">
                  <c:v>90</c:v>
                </c:pt>
                <c:pt idx="451">
                  <c:v>91</c:v>
                </c:pt>
                <c:pt idx="452">
                  <c:v>92</c:v>
                </c:pt>
                <c:pt idx="453">
                  <c:v>93</c:v>
                </c:pt>
                <c:pt idx="454">
                  <c:v>94</c:v>
                </c:pt>
                <c:pt idx="455">
                  <c:v>95</c:v>
                </c:pt>
                <c:pt idx="456">
                  <c:v>96</c:v>
                </c:pt>
                <c:pt idx="457">
                  <c:v>97</c:v>
                </c:pt>
                <c:pt idx="458">
                  <c:v>98</c:v>
                </c:pt>
                <c:pt idx="459">
                  <c:v>99</c:v>
                </c:pt>
                <c:pt idx="460">
                  <c:v>100</c:v>
                </c:pt>
                <c:pt idx="461">
                  <c:v>101</c:v>
                </c:pt>
                <c:pt idx="462">
                  <c:v>102</c:v>
                </c:pt>
                <c:pt idx="463">
                  <c:v>103</c:v>
                </c:pt>
                <c:pt idx="464">
                  <c:v>104</c:v>
                </c:pt>
                <c:pt idx="465">
                  <c:v>105</c:v>
                </c:pt>
                <c:pt idx="466">
                  <c:v>106</c:v>
                </c:pt>
                <c:pt idx="467">
                  <c:v>107</c:v>
                </c:pt>
                <c:pt idx="468">
                  <c:v>108</c:v>
                </c:pt>
                <c:pt idx="469">
                  <c:v>109</c:v>
                </c:pt>
                <c:pt idx="470">
                  <c:v>110</c:v>
                </c:pt>
                <c:pt idx="471">
                  <c:v>111</c:v>
                </c:pt>
                <c:pt idx="472">
                  <c:v>112</c:v>
                </c:pt>
                <c:pt idx="473">
                  <c:v>113</c:v>
                </c:pt>
                <c:pt idx="474">
                  <c:v>114</c:v>
                </c:pt>
                <c:pt idx="475">
                  <c:v>115</c:v>
                </c:pt>
                <c:pt idx="476">
                  <c:v>116</c:v>
                </c:pt>
                <c:pt idx="477">
                  <c:v>117</c:v>
                </c:pt>
                <c:pt idx="478">
                  <c:v>118</c:v>
                </c:pt>
                <c:pt idx="479">
                  <c:v>119</c:v>
                </c:pt>
                <c:pt idx="480">
                  <c:v>120</c:v>
                </c:pt>
                <c:pt idx="481">
                  <c:v>121</c:v>
                </c:pt>
                <c:pt idx="482">
                  <c:v>122</c:v>
                </c:pt>
                <c:pt idx="483">
                  <c:v>123</c:v>
                </c:pt>
                <c:pt idx="484">
                  <c:v>124</c:v>
                </c:pt>
                <c:pt idx="485">
                  <c:v>125</c:v>
                </c:pt>
                <c:pt idx="486">
                  <c:v>126</c:v>
                </c:pt>
                <c:pt idx="487">
                  <c:v>127</c:v>
                </c:pt>
                <c:pt idx="488">
                  <c:v>128</c:v>
                </c:pt>
                <c:pt idx="489">
                  <c:v>129</c:v>
                </c:pt>
                <c:pt idx="490">
                  <c:v>130</c:v>
                </c:pt>
                <c:pt idx="491">
                  <c:v>131</c:v>
                </c:pt>
                <c:pt idx="492">
                  <c:v>132</c:v>
                </c:pt>
                <c:pt idx="493">
                  <c:v>133</c:v>
                </c:pt>
                <c:pt idx="494">
                  <c:v>134</c:v>
                </c:pt>
                <c:pt idx="495">
                  <c:v>135</c:v>
                </c:pt>
                <c:pt idx="496">
                  <c:v>136</c:v>
                </c:pt>
                <c:pt idx="497">
                  <c:v>137</c:v>
                </c:pt>
                <c:pt idx="498">
                  <c:v>138</c:v>
                </c:pt>
                <c:pt idx="499">
                  <c:v>139</c:v>
                </c:pt>
                <c:pt idx="500">
                  <c:v>140</c:v>
                </c:pt>
                <c:pt idx="501">
                  <c:v>141</c:v>
                </c:pt>
                <c:pt idx="502">
                  <c:v>142</c:v>
                </c:pt>
                <c:pt idx="503">
                  <c:v>143</c:v>
                </c:pt>
                <c:pt idx="504">
                  <c:v>144</c:v>
                </c:pt>
                <c:pt idx="505">
                  <c:v>145</c:v>
                </c:pt>
                <c:pt idx="506">
                  <c:v>146</c:v>
                </c:pt>
                <c:pt idx="507">
                  <c:v>147</c:v>
                </c:pt>
                <c:pt idx="508">
                  <c:v>148</c:v>
                </c:pt>
                <c:pt idx="509">
                  <c:v>149</c:v>
                </c:pt>
                <c:pt idx="510">
                  <c:v>150</c:v>
                </c:pt>
                <c:pt idx="511">
                  <c:v>151</c:v>
                </c:pt>
                <c:pt idx="512">
                  <c:v>152</c:v>
                </c:pt>
                <c:pt idx="513">
                  <c:v>153</c:v>
                </c:pt>
                <c:pt idx="514">
                  <c:v>154</c:v>
                </c:pt>
                <c:pt idx="515">
                  <c:v>155</c:v>
                </c:pt>
                <c:pt idx="516">
                  <c:v>156</c:v>
                </c:pt>
                <c:pt idx="517">
                  <c:v>157</c:v>
                </c:pt>
                <c:pt idx="518">
                  <c:v>158</c:v>
                </c:pt>
                <c:pt idx="519">
                  <c:v>159</c:v>
                </c:pt>
                <c:pt idx="520">
                  <c:v>160</c:v>
                </c:pt>
                <c:pt idx="521">
                  <c:v>161</c:v>
                </c:pt>
                <c:pt idx="522">
                  <c:v>162</c:v>
                </c:pt>
                <c:pt idx="523">
                  <c:v>163</c:v>
                </c:pt>
                <c:pt idx="524">
                  <c:v>164</c:v>
                </c:pt>
                <c:pt idx="525">
                  <c:v>165</c:v>
                </c:pt>
                <c:pt idx="526">
                  <c:v>166</c:v>
                </c:pt>
                <c:pt idx="527">
                  <c:v>167</c:v>
                </c:pt>
                <c:pt idx="528">
                  <c:v>168</c:v>
                </c:pt>
                <c:pt idx="529">
                  <c:v>169</c:v>
                </c:pt>
                <c:pt idx="530">
                  <c:v>170</c:v>
                </c:pt>
                <c:pt idx="531">
                  <c:v>171</c:v>
                </c:pt>
                <c:pt idx="532">
                  <c:v>172</c:v>
                </c:pt>
                <c:pt idx="533">
                  <c:v>173</c:v>
                </c:pt>
                <c:pt idx="534">
                  <c:v>174</c:v>
                </c:pt>
                <c:pt idx="535">
                  <c:v>175</c:v>
                </c:pt>
                <c:pt idx="536">
                  <c:v>176</c:v>
                </c:pt>
                <c:pt idx="537">
                  <c:v>177</c:v>
                </c:pt>
                <c:pt idx="538">
                  <c:v>178</c:v>
                </c:pt>
                <c:pt idx="539">
                  <c:v>179</c:v>
                </c:pt>
                <c:pt idx="540">
                  <c:v>180</c:v>
                </c:pt>
                <c:pt idx="541">
                  <c:v>181</c:v>
                </c:pt>
                <c:pt idx="542">
                  <c:v>182</c:v>
                </c:pt>
                <c:pt idx="543">
                  <c:v>183</c:v>
                </c:pt>
                <c:pt idx="544">
                  <c:v>184</c:v>
                </c:pt>
                <c:pt idx="545">
                  <c:v>185</c:v>
                </c:pt>
                <c:pt idx="546">
                  <c:v>186</c:v>
                </c:pt>
                <c:pt idx="547">
                  <c:v>187</c:v>
                </c:pt>
                <c:pt idx="548">
                  <c:v>188</c:v>
                </c:pt>
                <c:pt idx="549">
                  <c:v>189</c:v>
                </c:pt>
                <c:pt idx="550">
                  <c:v>190</c:v>
                </c:pt>
                <c:pt idx="551">
                  <c:v>191</c:v>
                </c:pt>
                <c:pt idx="552">
                  <c:v>192</c:v>
                </c:pt>
                <c:pt idx="553">
                  <c:v>193</c:v>
                </c:pt>
                <c:pt idx="554">
                  <c:v>194</c:v>
                </c:pt>
                <c:pt idx="555">
                  <c:v>195</c:v>
                </c:pt>
                <c:pt idx="556">
                  <c:v>196</c:v>
                </c:pt>
                <c:pt idx="557">
                  <c:v>197</c:v>
                </c:pt>
                <c:pt idx="558">
                  <c:v>198</c:v>
                </c:pt>
                <c:pt idx="559">
                  <c:v>199</c:v>
                </c:pt>
                <c:pt idx="560">
                  <c:v>200</c:v>
                </c:pt>
                <c:pt idx="561">
                  <c:v>201</c:v>
                </c:pt>
                <c:pt idx="562">
                  <c:v>202</c:v>
                </c:pt>
                <c:pt idx="563">
                  <c:v>203</c:v>
                </c:pt>
                <c:pt idx="564">
                  <c:v>204</c:v>
                </c:pt>
                <c:pt idx="565">
                  <c:v>205</c:v>
                </c:pt>
                <c:pt idx="566">
                  <c:v>206</c:v>
                </c:pt>
                <c:pt idx="567">
                  <c:v>207</c:v>
                </c:pt>
                <c:pt idx="568">
                  <c:v>208</c:v>
                </c:pt>
                <c:pt idx="569">
                  <c:v>209</c:v>
                </c:pt>
                <c:pt idx="570">
                  <c:v>210</c:v>
                </c:pt>
                <c:pt idx="571">
                  <c:v>211</c:v>
                </c:pt>
                <c:pt idx="572">
                  <c:v>212</c:v>
                </c:pt>
                <c:pt idx="573">
                  <c:v>213</c:v>
                </c:pt>
                <c:pt idx="574">
                  <c:v>214</c:v>
                </c:pt>
                <c:pt idx="575">
                  <c:v>215</c:v>
                </c:pt>
                <c:pt idx="576">
                  <c:v>216</c:v>
                </c:pt>
                <c:pt idx="577">
                  <c:v>217</c:v>
                </c:pt>
                <c:pt idx="578">
                  <c:v>218</c:v>
                </c:pt>
                <c:pt idx="579">
                  <c:v>219</c:v>
                </c:pt>
                <c:pt idx="580">
                  <c:v>220</c:v>
                </c:pt>
                <c:pt idx="581">
                  <c:v>221</c:v>
                </c:pt>
                <c:pt idx="582">
                  <c:v>222</c:v>
                </c:pt>
                <c:pt idx="583">
                  <c:v>223</c:v>
                </c:pt>
                <c:pt idx="584">
                  <c:v>224</c:v>
                </c:pt>
                <c:pt idx="585">
                  <c:v>225</c:v>
                </c:pt>
                <c:pt idx="586">
                  <c:v>226</c:v>
                </c:pt>
                <c:pt idx="587">
                  <c:v>227</c:v>
                </c:pt>
                <c:pt idx="588">
                  <c:v>228</c:v>
                </c:pt>
                <c:pt idx="589">
                  <c:v>229</c:v>
                </c:pt>
                <c:pt idx="590">
                  <c:v>230</c:v>
                </c:pt>
                <c:pt idx="591">
                  <c:v>231</c:v>
                </c:pt>
                <c:pt idx="592">
                  <c:v>232</c:v>
                </c:pt>
                <c:pt idx="593">
                  <c:v>233</c:v>
                </c:pt>
                <c:pt idx="594">
                  <c:v>234</c:v>
                </c:pt>
                <c:pt idx="595">
                  <c:v>235</c:v>
                </c:pt>
                <c:pt idx="596">
                  <c:v>236</c:v>
                </c:pt>
                <c:pt idx="597">
                  <c:v>237</c:v>
                </c:pt>
                <c:pt idx="598">
                  <c:v>238</c:v>
                </c:pt>
                <c:pt idx="599">
                  <c:v>239</c:v>
                </c:pt>
                <c:pt idx="600">
                  <c:v>240</c:v>
                </c:pt>
                <c:pt idx="601">
                  <c:v>241</c:v>
                </c:pt>
                <c:pt idx="602">
                  <c:v>242</c:v>
                </c:pt>
                <c:pt idx="603">
                  <c:v>243</c:v>
                </c:pt>
                <c:pt idx="604">
                  <c:v>244</c:v>
                </c:pt>
                <c:pt idx="605">
                  <c:v>245</c:v>
                </c:pt>
                <c:pt idx="606">
                  <c:v>246</c:v>
                </c:pt>
                <c:pt idx="607">
                  <c:v>247</c:v>
                </c:pt>
                <c:pt idx="608">
                  <c:v>248</c:v>
                </c:pt>
                <c:pt idx="609">
                  <c:v>249</c:v>
                </c:pt>
                <c:pt idx="610">
                  <c:v>250</c:v>
                </c:pt>
                <c:pt idx="611">
                  <c:v>251</c:v>
                </c:pt>
                <c:pt idx="612">
                  <c:v>252</c:v>
                </c:pt>
                <c:pt idx="613">
                  <c:v>253</c:v>
                </c:pt>
                <c:pt idx="614">
                  <c:v>254</c:v>
                </c:pt>
                <c:pt idx="615">
                  <c:v>255</c:v>
                </c:pt>
                <c:pt idx="616">
                  <c:v>256</c:v>
                </c:pt>
                <c:pt idx="617">
                  <c:v>257</c:v>
                </c:pt>
                <c:pt idx="618">
                  <c:v>258</c:v>
                </c:pt>
                <c:pt idx="619">
                  <c:v>259</c:v>
                </c:pt>
                <c:pt idx="620">
                  <c:v>260</c:v>
                </c:pt>
                <c:pt idx="621">
                  <c:v>261</c:v>
                </c:pt>
                <c:pt idx="622">
                  <c:v>262</c:v>
                </c:pt>
                <c:pt idx="623">
                  <c:v>263</c:v>
                </c:pt>
                <c:pt idx="624">
                  <c:v>264</c:v>
                </c:pt>
                <c:pt idx="625">
                  <c:v>265</c:v>
                </c:pt>
                <c:pt idx="626">
                  <c:v>266</c:v>
                </c:pt>
                <c:pt idx="627">
                  <c:v>267</c:v>
                </c:pt>
                <c:pt idx="628">
                  <c:v>268</c:v>
                </c:pt>
                <c:pt idx="629">
                  <c:v>269</c:v>
                </c:pt>
                <c:pt idx="630">
                  <c:v>270</c:v>
                </c:pt>
                <c:pt idx="631">
                  <c:v>271</c:v>
                </c:pt>
                <c:pt idx="632">
                  <c:v>272</c:v>
                </c:pt>
                <c:pt idx="633">
                  <c:v>273</c:v>
                </c:pt>
                <c:pt idx="634">
                  <c:v>274</c:v>
                </c:pt>
                <c:pt idx="635">
                  <c:v>275</c:v>
                </c:pt>
                <c:pt idx="636">
                  <c:v>276</c:v>
                </c:pt>
                <c:pt idx="637">
                  <c:v>277</c:v>
                </c:pt>
                <c:pt idx="638">
                  <c:v>278</c:v>
                </c:pt>
                <c:pt idx="639">
                  <c:v>279</c:v>
                </c:pt>
                <c:pt idx="640">
                  <c:v>280</c:v>
                </c:pt>
                <c:pt idx="641">
                  <c:v>281</c:v>
                </c:pt>
                <c:pt idx="642">
                  <c:v>282</c:v>
                </c:pt>
                <c:pt idx="643">
                  <c:v>283</c:v>
                </c:pt>
                <c:pt idx="644">
                  <c:v>284</c:v>
                </c:pt>
                <c:pt idx="645">
                  <c:v>285</c:v>
                </c:pt>
                <c:pt idx="646">
                  <c:v>286</c:v>
                </c:pt>
                <c:pt idx="647">
                  <c:v>287</c:v>
                </c:pt>
                <c:pt idx="648">
                  <c:v>288</c:v>
                </c:pt>
                <c:pt idx="649">
                  <c:v>289</c:v>
                </c:pt>
                <c:pt idx="650">
                  <c:v>290</c:v>
                </c:pt>
                <c:pt idx="651">
                  <c:v>291</c:v>
                </c:pt>
                <c:pt idx="652">
                  <c:v>292</c:v>
                </c:pt>
                <c:pt idx="653">
                  <c:v>293</c:v>
                </c:pt>
                <c:pt idx="654">
                  <c:v>294</c:v>
                </c:pt>
                <c:pt idx="655">
                  <c:v>295</c:v>
                </c:pt>
                <c:pt idx="656">
                  <c:v>296</c:v>
                </c:pt>
                <c:pt idx="657">
                  <c:v>297</c:v>
                </c:pt>
                <c:pt idx="658">
                  <c:v>298</c:v>
                </c:pt>
                <c:pt idx="659">
                  <c:v>299</c:v>
                </c:pt>
                <c:pt idx="660">
                  <c:v>300</c:v>
                </c:pt>
                <c:pt idx="661">
                  <c:v>301</c:v>
                </c:pt>
                <c:pt idx="662">
                  <c:v>302</c:v>
                </c:pt>
                <c:pt idx="663">
                  <c:v>303</c:v>
                </c:pt>
                <c:pt idx="664">
                  <c:v>304</c:v>
                </c:pt>
                <c:pt idx="665">
                  <c:v>305</c:v>
                </c:pt>
                <c:pt idx="666">
                  <c:v>306</c:v>
                </c:pt>
                <c:pt idx="667">
                  <c:v>307</c:v>
                </c:pt>
                <c:pt idx="668">
                  <c:v>308</c:v>
                </c:pt>
                <c:pt idx="669">
                  <c:v>309</c:v>
                </c:pt>
                <c:pt idx="670">
                  <c:v>310</c:v>
                </c:pt>
                <c:pt idx="671">
                  <c:v>311</c:v>
                </c:pt>
                <c:pt idx="672">
                  <c:v>312</c:v>
                </c:pt>
                <c:pt idx="673">
                  <c:v>313</c:v>
                </c:pt>
                <c:pt idx="674">
                  <c:v>314</c:v>
                </c:pt>
                <c:pt idx="675">
                  <c:v>315</c:v>
                </c:pt>
                <c:pt idx="676">
                  <c:v>316</c:v>
                </c:pt>
                <c:pt idx="677">
                  <c:v>317</c:v>
                </c:pt>
                <c:pt idx="678">
                  <c:v>318</c:v>
                </c:pt>
                <c:pt idx="679">
                  <c:v>319</c:v>
                </c:pt>
                <c:pt idx="680">
                  <c:v>320</c:v>
                </c:pt>
                <c:pt idx="681">
                  <c:v>321</c:v>
                </c:pt>
                <c:pt idx="682">
                  <c:v>322</c:v>
                </c:pt>
                <c:pt idx="683">
                  <c:v>323</c:v>
                </c:pt>
                <c:pt idx="684">
                  <c:v>324</c:v>
                </c:pt>
                <c:pt idx="685">
                  <c:v>325</c:v>
                </c:pt>
                <c:pt idx="686">
                  <c:v>326</c:v>
                </c:pt>
                <c:pt idx="687">
                  <c:v>327</c:v>
                </c:pt>
                <c:pt idx="688">
                  <c:v>328</c:v>
                </c:pt>
                <c:pt idx="689">
                  <c:v>329</c:v>
                </c:pt>
                <c:pt idx="690">
                  <c:v>330</c:v>
                </c:pt>
                <c:pt idx="691">
                  <c:v>331</c:v>
                </c:pt>
                <c:pt idx="692">
                  <c:v>332</c:v>
                </c:pt>
                <c:pt idx="693">
                  <c:v>333</c:v>
                </c:pt>
                <c:pt idx="694">
                  <c:v>334</c:v>
                </c:pt>
                <c:pt idx="695">
                  <c:v>335</c:v>
                </c:pt>
                <c:pt idx="696">
                  <c:v>336</c:v>
                </c:pt>
                <c:pt idx="697">
                  <c:v>337</c:v>
                </c:pt>
                <c:pt idx="698">
                  <c:v>338</c:v>
                </c:pt>
                <c:pt idx="699">
                  <c:v>339</c:v>
                </c:pt>
                <c:pt idx="700">
                  <c:v>340</c:v>
                </c:pt>
                <c:pt idx="701">
                  <c:v>341</c:v>
                </c:pt>
                <c:pt idx="702">
                  <c:v>342</c:v>
                </c:pt>
                <c:pt idx="703">
                  <c:v>343</c:v>
                </c:pt>
                <c:pt idx="704">
                  <c:v>344</c:v>
                </c:pt>
                <c:pt idx="705">
                  <c:v>345</c:v>
                </c:pt>
                <c:pt idx="706">
                  <c:v>346</c:v>
                </c:pt>
                <c:pt idx="707">
                  <c:v>347</c:v>
                </c:pt>
                <c:pt idx="708">
                  <c:v>348</c:v>
                </c:pt>
                <c:pt idx="709">
                  <c:v>349</c:v>
                </c:pt>
                <c:pt idx="710">
                  <c:v>350</c:v>
                </c:pt>
                <c:pt idx="711">
                  <c:v>351</c:v>
                </c:pt>
                <c:pt idx="712">
                  <c:v>352</c:v>
                </c:pt>
                <c:pt idx="713">
                  <c:v>353</c:v>
                </c:pt>
                <c:pt idx="714">
                  <c:v>354</c:v>
                </c:pt>
                <c:pt idx="715">
                  <c:v>355</c:v>
                </c:pt>
                <c:pt idx="716">
                  <c:v>356</c:v>
                </c:pt>
                <c:pt idx="717">
                  <c:v>357</c:v>
                </c:pt>
                <c:pt idx="718">
                  <c:v>358</c:v>
                </c:pt>
                <c:pt idx="719">
                  <c:v>359</c:v>
                </c:pt>
                <c:pt idx="720">
                  <c:v>360</c:v>
                </c:pt>
                <c:pt idx="721">
                  <c:v>361</c:v>
                </c:pt>
              </c:numCache>
            </c:numRef>
          </c:xVal>
          <c:yVal>
            <c:numRef>
              <c:f>'Linien- und Zeigerdiagramm'!$K$13:$K$734</c:f>
              <c:numCache>
                <c:formatCode>General</c:formatCode>
                <c:ptCount val="722"/>
                <c:pt idx="0">
                  <c:v>0</c:v>
                </c:pt>
                <c:pt idx="1">
                  <c:v>7.4030924903243811E-2</c:v>
                </c:pt>
                <c:pt idx="2">
                  <c:v>0.14803930059969711</c:v>
                </c:pt>
                <c:pt idx="3">
                  <c:v>0.22200258475088991</c:v>
                </c:pt>
                <c:pt idx="4">
                  <c:v>0.29589824875282594</c:v>
                </c:pt>
                <c:pt idx="5">
                  <c:v>0.36970378459808412</c:v>
                </c:pt>
                <c:pt idx="6">
                  <c:v>0.44339671173151496</c:v>
                </c:pt>
                <c:pt idx="7">
                  <c:v>0.51695458389765014</c:v>
                </c:pt>
                <c:pt idx="8">
                  <c:v>0.59035499597766494</c:v>
                </c:pt>
                <c:pt idx="9">
                  <c:v>0.66357559081373596</c:v>
                </c:pt>
                <c:pt idx="10">
                  <c:v>0.73659406601892063</c:v>
                </c:pt>
                <c:pt idx="11">
                  <c:v>0.8093881807702239</c:v>
                </c:pt>
                <c:pt idx="12">
                  <c:v>0.88193576258299489</c:v>
                </c:pt>
                <c:pt idx="13">
                  <c:v>0.95421471406446357</c:v>
                </c:pt>
                <c:pt idx="14">
                  <c:v>1.026203019644442</c:v>
                </c:pt>
                <c:pt idx="15">
                  <c:v>1.0978787522810844</c:v>
                </c:pt>
                <c:pt idx="16">
                  <c:v>1.1692200801396657</c:v>
                </c:pt>
                <c:pt idx="17">
                  <c:v>1.2402052732423936</c:v>
                </c:pt>
                <c:pt idx="18">
                  <c:v>1.3108127100871634</c:v>
                </c:pt>
                <c:pt idx="19">
                  <c:v>1.3810208842333063</c:v>
                </c:pt>
                <c:pt idx="20">
                  <c:v>1.450808410852273</c:v>
                </c:pt>
                <c:pt idx="21">
                  <c:v>1.5201540332412609</c:v>
                </c:pt>
                <c:pt idx="22">
                  <c:v>1.5890366292978297</c:v>
                </c:pt>
                <c:pt idx="23">
                  <c:v>1.6574352179535379</c:v>
                </c:pt>
                <c:pt idx="24">
                  <c:v>1.7253289655645832</c:v>
                </c:pt>
                <c:pt idx="25">
                  <c:v>1.7926971922575761</c:v>
                </c:pt>
                <c:pt idx="26">
                  <c:v>1.8595193782284407</c:v>
                </c:pt>
                <c:pt idx="27">
                  <c:v>1.925775169992578</c:v>
                </c:pt>
                <c:pt idx="28">
                  <c:v>1.9914443865843843</c:v>
                </c:pt>
                <c:pt idx="29">
                  <c:v>2.0565070257041906</c:v>
                </c:pt>
                <c:pt idx="30">
                  <c:v>2.1209432698108133</c:v>
                </c:pt>
                <c:pt idx="31">
                  <c:v>2.1847334921577972</c:v>
                </c:pt>
                <c:pt idx="32">
                  <c:v>2.2478582627715604</c:v>
                </c:pt>
                <c:pt idx="33">
                  <c:v>2.3102983543696145</c:v>
                </c:pt>
                <c:pt idx="34">
                  <c:v>2.3720347482170383</c:v>
                </c:pt>
                <c:pt idx="35">
                  <c:v>2.433048639919412</c:v>
                </c:pt>
                <c:pt idx="36">
                  <c:v>2.4933214451504799</c:v>
                </c:pt>
                <c:pt idx="37">
                  <c:v>2.552834805312802</c:v>
                </c:pt>
                <c:pt idx="38">
                  <c:v>2.6115705931296098</c:v>
                </c:pt>
                <c:pt idx="39">
                  <c:v>2.669510918166246</c:v>
                </c:pt>
                <c:pt idx="40">
                  <c:v>2.7266381322794113</c:v>
                </c:pt>
                <c:pt idx="41">
                  <c:v>2.7829348349926764</c:v>
                </c:pt>
                <c:pt idx="42">
                  <c:v>2.8383838787965012</c:v>
                </c:pt>
                <c:pt idx="43">
                  <c:v>2.8929683743712342</c:v>
                </c:pt>
                <c:pt idx="44">
                  <c:v>2.9466716957314554</c:v>
                </c:pt>
                <c:pt idx="45">
                  <c:v>2.9994774852901145</c:v>
                </c:pt>
                <c:pt idx="46">
                  <c:v>3.0513696588409185</c:v>
                </c:pt>
                <c:pt idx="47">
                  <c:v>3.1023324104574432</c:v>
                </c:pt>
                <c:pt idx="48">
                  <c:v>3.1523502173074935</c:v>
                </c:pt>
                <c:pt idx="49">
                  <c:v>3.2014078443812242</c:v>
                </c:pt>
                <c:pt idx="50">
                  <c:v>3.2494903491316021</c:v>
                </c:pt>
                <c:pt idx="51">
                  <c:v>3.2965830860257781</c:v>
                </c:pt>
                <c:pt idx="52">
                  <c:v>3.3426717110059991</c:v>
                </c:pt>
                <c:pt idx="53">
                  <c:v>3.3877421858586865</c:v>
                </c:pt>
                <c:pt idx="54">
                  <c:v>3.4317807824903608</c:v>
                </c:pt>
                <c:pt idx="55">
                  <c:v>3.4747740871091053</c:v>
                </c:pt>
                <c:pt idx="56">
                  <c:v>3.5167090043102971</c:v>
                </c:pt>
                <c:pt idx="57">
                  <c:v>3.5575727610653551</c:v>
                </c:pt>
                <c:pt idx="58">
                  <c:v>3.5973529106123046</c:v>
                </c:pt>
                <c:pt idx="59">
                  <c:v>3.6360373362469525</c:v>
                </c:pt>
                <c:pt idx="60">
                  <c:v>3.673614255013538</c:v>
                </c:pt>
                <c:pt idx="61">
                  <c:v>3.7100722212937227</c:v>
                </c:pt>
                <c:pt idx="62">
                  <c:v>3.7454001302928313</c:v>
                </c:pt>
                <c:pt idx="63">
                  <c:v>3.7795872214222803</c:v>
                </c:pt>
                <c:pt idx="64">
                  <c:v>3.8126230815771631</c:v>
                </c:pt>
                <c:pt idx="65">
                  <c:v>3.8444976483079971</c:v>
                </c:pt>
                <c:pt idx="66">
                  <c:v>3.875201212885663</c:v>
                </c:pt>
                <c:pt idx="67">
                  <c:v>3.904724423258596</c:v>
                </c:pt>
                <c:pt idx="68">
                  <c:v>3.9330582869013582</c:v>
                </c:pt>
                <c:pt idx="69">
                  <c:v>3.9601941735536723</c:v>
                </c:pt>
                <c:pt idx="70">
                  <c:v>3.9861238178491361</c:v>
                </c:pt>
                <c:pt idx="71">
                  <c:v>4.0108393218327825</c:v>
                </c:pt>
                <c:pt idx="72">
                  <c:v>4.0343331573667269</c:v>
                </c:pt>
                <c:pt idx="73">
                  <c:v>4.0565981684231867</c:v>
                </c:pt>
                <c:pt idx="74">
                  <c:v>4.0776275732641327</c:v>
                </c:pt>
                <c:pt idx="75">
                  <c:v>4.0974149665069675</c:v>
                </c:pt>
                <c:pt idx="76">
                  <c:v>4.115954321075538</c:v>
                </c:pt>
                <c:pt idx="77">
                  <c:v>4.1332399900359365</c:v>
                </c:pt>
                <c:pt idx="78">
                  <c:v>4.1492667083165182</c:v>
                </c:pt>
                <c:pt idx="79">
                  <c:v>4.1640295943115833</c:v>
                </c:pt>
                <c:pt idx="80">
                  <c:v>4.1775241513682921</c:v>
                </c:pt>
                <c:pt idx="81">
                  <c:v>4.1897462691562897</c:v>
                </c:pt>
                <c:pt idx="82">
                  <c:v>4.2006922249196919</c:v>
                </c:pt>
                <c:pt idx="83">
                  <c:v>4.210358684611001</c:v>
                </c:pt>
                <c:pt idx="84">
                  <c:v>4.218742703906627</c:v>
                </c:pt>
                <c:pt idx="85">
                  <c:v>4.2258417291037089</c:v>
                </c:pt>
                <c:pt idx="86">
                  <c:v>4.2316535978979477</c:v>
                </c:pt>
                <c:pt idx="87">
                  <c:v>4.2361765400422282</c:v>
                </c:pt>
                <c:pt idx="88">
                  <c:v>4.2394091778858201</c:v>
                </c:pt>
                <c:pt idx="89">
                  <c:v>4.2413505267940019</c:v>
                </c:pt>
                <c:pt idx="90">
                  <c:v>4.2419999954479692</c:v>
                </c:pt>
                <c:pt idx="91">
                  <c:v>4.2413573860249469</c:v>
                </c:pt>
                <c:pt idx="92">
                  <c:v>4.2394228942584462</c:v>
                </c:pt>
                <c:pt idx="93">
                  <c:v>4.236197109378641</c:v>
                </c:pt>
                <c:pt idx="94">
                  <c:v>4.2316810139328975</c:v>
                </c:pt>
                <c:pt idx="95">
                  <c:v>4.2258759834864996</c:v>
                </c:pt>
                <c:pt idx="96">
                  <c:v>4.2187837862036561</c:v>
                </c:pt>
                <c:pt idx="97">
                  <c:v>4.2104065823089414</c:v>
                </c:pt>
                <c:pt idx="98">
                  <c:v>4.2007469234293024</c:v>
                </c:pt>
                <c:pt idx="99">
                  <c:v>4.1898077518168559</c:v>
                </c:pt>
                <c:pt idx="100">
                  <c:v>4.1775923994527044</c:v>
                </c:pt>
                <c:pt idx="101">
                  <c:v>4.1641045870320417</c:v>
                </c:pt>
                <c:pt idx="102">
                  <c:v>4.1493484228308581</c:v>
                </c:pt>
                <c:pt idx="103">
                  <c:v>4.1333284014545963</c:v>
                </c:pt>
                <c:pt idx="104">
                  <c:v>4.1160494024691294</c:v>
                </c:pt>
                <c:pt idx="105">
                  <c:v>4.0975166889144878</c:v>
                </c:pt>
                <c:pt idx="106">
                  <c:v>4.0777359057017781</c:v>
                </c:pt>
                <c:pt idx="107">
                  <c:v>4.0567130778937912</c:v>
                </c:pt>
                <c:pt idx="108">
                  <c:v>4.0344546088698197</c:v>
                </c:pt>
                <c:pt idx="109">
                  <c:v>4.0109672783752393</c:v>
                </c:pt>
                <c:pt idx="110">
                  <c:v>3.9862582404564564</c:v>
                </c:pt>
                <c:pt idx="111">
                  <c:v>3.9603350212818409</c:v>
                </c:pt>
                <c:pt idx="112">
                  <c:v>3.933205516849323</c:v>
                </c:pt>
                <c:pt idx="113">
                  <c:v>3.9048779905813342</c:v>
                </c:pt>
                <c:pt idx="114">
                  <c:v>3.8753610708078385</c:v>
                </c:pt>
                <c:pt idx="115">
                  <c:v>3.8446637481382129</c:v>
                </c:pt>
                <c:pt idx="116">
                  <c:v>3.812795372722785</c:v>
                </c:pt>
                <c:pt idx="117">
                  <c:v>3.7797656514048494</c:v>
                </c:pt>
                <c:pt idx="118">
                  <c:v>3.7455846447640564</c:v>
                </c:pt>
                <c:pt idx="119">
                  <c:v>3.7102627640520196</c:v>
                </c:pt>
                <c:pt idx="120">
                  <c:v>3.6738107680211636</c:v>
                </c:pt>
                <c:pt idx="121">
                  <c:v>3.6362397596476708</c:v>
                </c:pt>
                <c:pt idx="122">
                  <c:v>3.597561182749621</c:v>
                </c:pt>
                <c:pt idx="123">
                  <c:v>3.5577868185013051</c:v>
                </c:pt>
                <c:pt idx="124">
                  <c:v>3.5169287818447534</c:v>
                </c:pt>
                <c:pt idx="125">
                  <c:v>3.4749995177996555</c:v>
                </c:pt>
                <c:pt idx="126">
                  <c:v>3.4320117976726783</c:v>
                </c:pt>
                <c:pt idx="127">
                  <c:v>3.3879787151674639</c:v>
                </c:pt>
                <c:pt idx="128">
                  <c:v>3.342913682396365</c:v>
                </c:pt>
                <c:pt idx="129">
                  <c:v>3.2968304257952483</c:v>
                </c:pt>
                <c:pt idx="130">
                  <c:v>3.2497429819425352</c:v>
                </c:pt>
                <c:pt idx="131">
                  <c:v>3.2016656932837528</c:v>
                </c:pt>
                <c:pt idx="132">
                  <c:v>3.1526132037629808</c:v>
                </c:pt>
                <c:pt idx="133">
                  <c:v>3.1026004543623897</c:v>
                </c:pt>
                <c:pt idx="134">
                  <c:v>3.0516426785513717</c:v>
                </c:pt>
                <c:pt idx="135">
                  <c:v>2.9997553976465312</c:v>
                </c:pt>
                <c:pt idx="136">
                  <c:v>2.9469544160840315</c:v>
                </c:pt>
                <c:pt idx="137">
                  <c:v>2.8932558166056919</c:v>
                </c:pt>
                <c:pt idx="138">
                  <c:v>2.8386759553603138</c:v>
                </c:pt>
                <c:pt idx="139">
                  <c:v>2.7832314569217433</c:v>
                </c:pt>
                <c:pt idx="140">
                  <c:v>2.7269392092251472</c:v>
                </c:pt>
                <c:pt idx="141">
                  <c:v>2.669816358423108</c:v>
                </c:pt>
                <c:pt idx="142">
                  <c:v>2.6118803036630265</c:v>
                </c:pt>
                <c:pt idx="143">
                  <c:v>2.5531486917875017</c:v>
                </c:pt>
                <c:pt idx="144">
                  <c:v>2.4936394119592471</c:v>
                </c:pt>
                <c:pt idx="145">
                  <c:v>2.4333705902121854</c:v>
                </c:pt>
                <c:pt idx="146">
                  <c:v>2.372360583930432</c:v>
                </c:pt>
                <c:pt idx="147">
                  <c:v>2.3106279762567614</c:v>
                </c:pt>
                <c:pt idx="148">
                  <c:v>2.2481915704323603</c:v>
                </c:pt>
                <c:pt idx="149">
                  <c:v>2.1850703840694998</c:v>
                </c:pt>
                <c:pt idx="150">
                  <c:v>2.121283643358935</c:v>
                </c:pt>
                <c:pt idx="151">
                  <c:v>2.0568507772137652</c:v>
                </c:pt>
                <c:pt idx="152">
                  <c:v>1.9917914113515414</c:v>
                </c:pt>
                <c:pt idx="153">
                  <c:v>1.9261253623164516</c:v>
                </c:pt>
                <c:pt idx="154">
                  <c:v>1.8598726314433487</c:v>
                </c:pt>
                <c:pt idx="155">
                  <c:v>1.7930533987655168</c:v>
                </c:pt>
                <c:pt idx="156">
                  <c:v>1.7256880168679989</c:v>
                </c:pt>
                <c:pt idx="157">
                  <c:v>1.6577970046883743</c:v>
                </c:pt>
                <c:pt idx="158">
                  <c:v>1.5894010412668444</c:v>
                </c:pt>
                <c:pt idx="159">
                  <c:v>1.520520959447585</c:v>
                </c:pt>
                <c:pt idx="160">
                  <c:v>1.4511777395332259</c:v>
                </c:pt>
                <c:pt idx="161">
                  <c:v>1.3813925028944243</c:v>
                </c:pt>
                <c:pt idx="162">
                  <c:v>1.3111865055364791</c:v>
                </c:pt>
                <c:pt idx="163">
                  <c:v>1.2405811316249078</c:v>
                </c:pt>
                <c:pt idx="164">
                  <c:v>1.1695978869720345</c:v>
                </c:pt>
                <c:pt idx="165">
                  <c:v>1.0982583924864693</c:v>
                </c:pt>
                <c:pt idx="166">
                  <c:v>1.0265843775875774</c:v>
                </c:pt>
                <c:pt idx="167">
                  <c:v>0.95459767358687786</c:v>
                </c:pt>
                <c:pt idx="168">
                  <c:v>0.8823202070383882</c:v>
                </c:pt>
                <c:pt idx="169">
                  <c:v>0.8097739930600053</c:v>
                </c:pt>
                <c:pt idx="170">
                  <c:v>0.73698112862785359</c:v>
                </c:pt>
                <c:pt idx="171">
                  <c:v>0.66396378584575644</c:v>
                </c:pt>
                <c:pt idx="172">
                  <c:v>0.5907442051917785</c:v>
                </c:pt>
                <c:pt idx="173">
                  <c:v>0.51734468874395989</c:v>
                </c:pt>
                <c:pt idx="174">
                  <c:v>0.44378759338730722</c:v>
                </c:pt>
                <c:pt idx="175">
                  <c:v>0.37009532400404282</c:v>
                </c:pt>
                <c:pt idx="176">
                  <c:v>0.29629032664929161</c:v>
                </c:pt>
                <c:pt idx="177">
                  <c:v>0.22239508171417779</c:v>
                </c:pt>
                <c:pt idx="178">
                  <c:v>0.14843209707849311</c:v>
                </c:pt>
                <c:pt idx="179">
                  <c:v>7.4423901254979496E-2</c:v>
                </c:pt>
                <c:pt idx="180">
                  <c:v>3.9303652733979985E-4</c:v>
                </c:pt>
                <c:pt idx="181">
                  <c:v>-7.3637947915971974E-2</c:v>
                </c:pt>
                <c:pt idx="182">
                  <c:v>-0.14764650285003747</c:v>
                </c:pt>
                <c:pt idx="183">
                  <c:v>-0.22161008588177164</c:v>
                </c:pt>
                <c:pt idx="184">
                  <c:v>-0.29550616831616805</c:v>
                </c:pt>
                <c:pt idx="185">
                  <c:v>-0.3693122420183339</c:v>
                </c:pt>
                <c:pt idx="186">
                  <c:v>-0.44300582626930407</c:v>
                </c:pt>
                <c:pt idx="187">
                  <c:v>-0.51656447461345412</c:v>
                </c:pt>
                <c:pt idx="188">
                  <c:v>-0.5899657816955326</c:v>
                </c:pt>
                <c:pt idx="189">
                  <c:v>-0.66318739008512806</c:v>
                </c:pt>
                <c:pt idx="190">
                  <c:v>-0.73620699708655757</c:v>
                </c:pt>
                <c:pt idx="191">
                  <c:v>-0.80900236153210159</c:v>
                </c:pt>
                <c:pt idx="192">
                  <c:v>-0.88155131055645131</c:v>
                </c:pt>
                <c:pt idx="193">
                  <c:v>-0.95383174635041035</c:v>
                </c:pt>
                <c:pt idx="194">
                  <c:v>-1.0258216528916759</c:v>
                </c:pt>
                <c:pt idx="195">
                  <c:v>-1.0974991026507555</c:v>
                </c:pt>
                <c:pt idx="196">
                  <c:v>-1.1688422632699114</c:v>
                </c:pt>
                <c:pt idx="197">
                  <c:v>-1.2398294042130971</c:v>
                </c:pt>
                <c:pt idx="198">
                  <c:v>-1.3104389033849264</c:v>
                </c:pt>
                <c:pt idx="199">
                  <c:v>-1.3806492537165551</c:v>
                </c:pt>
                <c:pt idx="200">
                  <c:v>-1.4504390697165863</c:v>
                </c:pt>
                <c:pt idx="201">
                  <c:v>-1.5197870939848854</c:v>
                </c:pt>
                <c:pt idx="202">
                  <c:v>-1.5886722036874286</c:v>
                </c:pt>
                <c:pt idx="203">
                  <c:v>-1.6570734169901342</c:v>
                </c:pt>
                <c:pt idx="204">
                  <c:v>-1.7249698994497586</c:v>
                </c:pt>
                <c:pt idx="205">
                  <c:v>-1.7923409703598929</c:v>
                </c:pt>
                <c:pt idx="206">
                  <c:v>-1.8591661090501364</c:v>
                </c:pt>
                <c:pt idx="207">
                  <c:v>-1.9254249611365224</c:v>
                </c:pt>
                <c:pt idx="208">
                  <c:v>-1.9910973447212954</c:v>
                </c:pt>
                <c:pt idx="209">
                  <c:v>-2.0561632565401502</c:v>
                </c:pt>
                <c:pt idx="210">
                  <c:v>-2.1206028780550592</c:v>
                </c:pt>
                <c:pt idx="211">
                  <c:v>-2.1843965814908368</c:v>
                </c:pt>
                <c:pt idx="212">
                  <c:v>-2.2475249358135962</c:v>
                </c:pt>
                <c:pt idx="213">
                  <c:v>-2.3099687126492836</c:v>
                </c:pt>
                <c:pt idx="214">
                  <c:v>-2.3717088921404725</c:v>
                </c:pt>
                <c:pt idx="215">
                  <c:v>-2.4327266687396722</c:v>
                </c:pt>
                <c:pt idx="216">
                  <c:v>-2.4930034569373261</c:v>
                </c:pt>
                <c:pt idx="217">
                  <c:v>-2.5525208969228106</c:v>
                </c:pt>
                <c:pt idx="218">
                  <c:v>-2.6112608601766811</c:v>
                </c:pt>
                <c:pt idx="219">
                  <c:v>-2.6692054549924658</c:v>
                </c:pt>
                <c:pt idx="220">
                  <c:v>-2.7263370319263376</c:v>
                </c:pt>
                <c:pt idx="221">
                  <c:v>-2.7826381891729808</c:v>
                </c:pt>
                <c:pt idx="222">
                  <c:v>-2.8380917778660466</c:v>
                </c:pt>
                <c:pt idx="223">
                  <c:v>-2.8926809073015467</c:v>
                </c:pt>
                <c:pt idx="224">
                  <c:v>-2.946388950082623</c:v>
                </c:pt>
                <c:pt idx="225">
                  <c:v>-2.9991995471841211</c:v>
                </c:pt>
                <c:pt idx="226">
                  <c:v>-3.0510966129354093</c:v>
                </c:pt>
                <c:pt idx="227">
                  <c:v>-3.102064339919941</c:v>
                </c:pt>
                <c:pt idx="228">
                  <c:v>-3.1520872037900642</c:v>
                </c:pt>
                <c:pt idx="229">
                  <c:v>-3.2011499679956081</c:v>
                </c:pt>
                <c:pt idx="230">
                  <c:v>-3.2492376884248086</c:v>
                </c:pt>
                <c:pt idx="231">
                  <c:v>-3.2963357179561719</c:v>
                </c:pt>
                <c:pt idx="232">
                  <c:v>-3.3424297109198404</c:v>
                </c:pt>
                <c:pt idx="233">
                  <c:v>-3.3875056274672022</c:v>
                </c:pt>
                <c:pt idx="234">
                  <c:v>-3.4315497378472744</c:v>
                </c:pt>
                <c:pt idx="235">
                  <c:v>-3.4745486265887071</c:v>
                </c:pt>
                <c:pt idx="236">
                  <c:v>-3.5164891965859897</c:v>
                </c:pt>
                <c:pt idx="237">
                  <c:v>-3.5573586730887561</c:v>
                </c:pt>
                <c:pt idx="238">
                  <c:v>-3.5971446075928353</c:v>
                </c:pt>
                <c:pt idx="239">
                  <c:v>-3.6358348816319914</c:v>
                </c:pt>
                <c:pt idx="240">
                  <c:v>-3.6734177104690806</c:v>
                </c:pt>
                <c:pt idx="241">
                  <c:v>-3.7098816466856137</c:v>
                </c:pt>
                <c:pt idx="242">
                  <c:v>-3.7452155836685175</c:v>
                </c:pt>
                <c:pt idx="243">
                  <c:v>-3.7794087589931347</c:v>
                </c:pt>
                <c:pt idx="244">
                  <c:v>-3.8124507577013627</c:v>
                </c:pt>
                <c:pt idx="245">
                  <c:v>-3.844331515473971</c:v>
                </c:pt>
                <c:pt idx="246">
                  <c:v>-3.8750413216960937</c:v>
                </c:pt>
                <c:pt idx="247">
                  <c:v>-3.9045708224150188</c:v>
                </c:pt>
                <c:pt idx="248">
                  <c:v>-3.932911023189317</c:v>
                </c:pt>
                <c:pt idx="249">
                  <c:v>-3.960053291828475</c:v>
                </c:pt>
                <c:pt idx="250">
                  <c:v>-3.9859893610221895</c:v>
                </c:pt>
                <c:pt idx="251">
                  <c:v>-4.0107113308585216</c:v>
                </c:pt>
                <c:pt idx="252">
                  <c:v>-4.0342116712301452</c:v>
                </c:pt>
                <c:pt idx="253">
                  <c:v>-4.0564832241279527</c:v>
                </c:pt>
                <c:pt idx="254">
                  <c:v>-4.0775192058213294</c:v>
                </c:pt>
                <c:pt idx="255">
                  <c:v>-4.0973132089244197</c:v>
                </c:pt>
                <c:pt idx="256">
                  <c:v>-4.1158592043477622</c:v>
                </c:pt>
                <c:pt idx="257">
                  <c:v>-4.1331515431347023</c:v>
                </c:pt>
                <c:pt idx="258">
                  <c:v>-4.1491849581820173</c:v>
                </c:pt>
                <c:pt idx="259">
                  <c:v>-4.1639545658442323</c:v>
                </c:pt>
                <c:pt idx="260">
                  <c:v>-4.1774558674211395</c:v>
                </c:pt>
                <c:pt idx="261">
                  <c:v>-4.1896847505280608</c:v>
                </c:pt>
                <c:pt idx="262">
                  <c:v>-4.2006374903484511</c:v>
                </c:pt>
                <c:pt idx="263">
                  <c:v>-4.2103107507684454</c:v>
                </c:pt>
                <c:pt idx="264">
                  <c:v>-4.218701585393009</c:v>
                </c:pt>
                <c:pt idx="265">
                  <c:v>-4.2258074384433861</c:v>
                </c:pt>
                <c:pt idx="266">
                  <c:v>-4.2316261455355724</c:v>
                </c:pt>
                <c:pt idx="267">
                  <c:v>-4.2361559343395623</c:v>
                </c:pt>
                <c:pt idx="268">
                  <c:v>-4.2393954251191897</c:v>
                </c:pt>
                <c:pt idx="269">
                  <c:v>-4.2413436311523869</c:v>
                </c:pt>
                <c:pt idx="270">
                  <c:v>-4.2419999590317241</c:v>
                </c:pt>
                <c:pt idx="271">
                  <c:v>-4.2413642088451642</c:v>
                </c:pt>
                <c:pt idx="272">
                  <c:v>-4.2394365742369509</c:v>
                </c:pt>
                <c:pt idx="273">
                  <c:v>-4.2362176423486249</c:v>
                </c:pt>
                <c:pt idx="274">
                  <c:v>-4.2317083936401891</c:v>
                </c:pt>
                <c:pt idx="275">
                  <c:v>-4.2259102015914651</c:v>
                </c:pt>
                <c:pt idx="276">
                  <c:v>-4.2188248322837456</c:v>
                </c:pt>
                <c:pt idx="277">
                  <c:v>-4.210454443861857</c:v>
                </c:pt>
                <c:pt idx="278">
                  <c:v>-4.2008015858768113</c:v>
                </c:pt>
                <c:pt idx="279">
                  <c:v>-4.1898691985092311</c:v>
                </c:pt>
                <c:pt idx="280">
                  <c:v>-4.1776606116737902</c:v>
                </c:pt>
                <c:pt idx="281">
                  <c:v>-4.1641795440049618</c:v>
                </c:pt>
                <c:pt idx="282">
                  <c:v>-4.1494301017243389</c:v>
                </c:pt>
                <c:pt idx="283">
                  <c:v>-4.1334167773899235</c:v>
                </c:pt>
                <c:pt idx="284">
                  <c:v>-4.1161444485277228</c:v>
                </c:pt>
                <c:pt idx="285">
                  <c:v>-4.0976183761461069</c:v>
                </c:pt>
                <c:pt idx="286">
                  <c:v>-4.0778442031333322</c:v>
                </c:pt>
                <c:pt idx="287">
                  <c:v>-4.0568279525387823</c:v>
                </c:pt>
                <c:pt idx="288">
                  <c:v>-4.0345760257383789</c:v>
                </c:pt>
                <c:pt idx="289">
                  <c:v>-4.0110952004847951</c:v>
                </c:pt>
                <c:pt idx="290">
                  <c:v>-3.9863926288429932</c:v>
                </c:pt>
                <c:pt idx="291">
                  <c:v>-3.9604758350117701</c:v>
                </c:pt>
                <c:pt idx="292">
                  <c:v>-3.9333527130319457</c:v>
                </c:pt>
                <c:pt idx="293">
                  <c:v>-3.9050315243819136</c:v>
                </c:pt>
                <c:pt idx="294">
                  <c:v>-3.8755208954612494</c:v>
                </c:pt>
                <c:pt idx="295">
                  <c:v>-3.8448298149631901</c:v>
                </c:pt>
                <c:pt idx="296">
                  <c:v>-3.8129676311367473</c:v>
                </c:pt>
                <c:pt idx="297">
                  <c:v>-3.779944048939313</c:v>
                </c:pt>
                <c:pt idx="298">
                  <c:v>-3.7457691270806053</c:v>
                </c:pt>
                <c:pt idx="299">
                  <c:v>-3.7104532749588715</c:v>
                </c:pt>
                <c:pt idx="300">
                  <c:v>-3.6740072494902698</c:v>
                </c:pt>
                <c:pt idx="301">
                  <c:v>-3.6364421518324042</c:v>
                </c:pt>
                <c:pt idx="302">
                  <c:v>-3.5977694240029998</c:v>
                </c:pt>
                <c:pt idx="303">
                  <c:v>-3.5580008453947642</c:v>
                </c:pt>
                <c:pt idx="304">
                  <c:v>-3.5171485291874767</c:v>
                </c:pt>
                <c:pt idx="305">
                  <c:v>-3.4752249186584176</c:v>
                </c:pt>
                <c:pt idx="306">
                  <c:v>-3.4322427833922484</c:v>
                </c:pt>
                <c:pt idx="307">
                  <c:v>-3.3882152153914995</c:v>
                </c:pt>
                <c:pt idx="308">
                  <c:v>-3.3431556250888588</c:v>
                </c:pt>
                <c:pt idx="309">
                  <c:v>-3.2970777372624611</c:v>
                </c:pt>
                <c:pt idx="310">
                  <c:v>-3.2499955868554373</c:v>
                </c:pt>
                <c:pt idx="311">
                  <c:v>-3.2019235147009844</c:v>
                </c:pt>
                <c:pt idx="312">
                  <c:v>-3.1528761631542683</c:v>
                </c:pt>
                <c:pt idx="313">
                  <c:v>-3.1028684716324819</c:v>
                </c:pt>
                <c:pt idx="314">
                  <c:v>-3.0519156720644256</c:v>
                </c:pt>
                <c:pt idx="315">
                  <c:v>-3.0000332842509838</c:v>
                </c:pt>
                <c:pt idx="316">
                  <c:v>-2.9472371111379241</c:v>
                </c:pt>
                <c:pt idx="317">
                  <c:v>-2.8935432340024514</c:v>
                </c:pt>
                <c:pt idx="318">
                  <c:v>-2.8389680075549824</c:v>
                </c:pt>
                <c:pt idx="319">
                  <c:v>-2.783528054957638</c:v>
                </c:pt>
                <c:pt idx="320">
                  <c:v>-2.7272402627609647</c:v>
                </c:pt>
                <c:pt idx="321">
                  <c:v>-2.6701217757604305</c:v>
                </c:pt>
                <c:pt idx="322">
                  <c:v>-2.6121899917742635</c:v>
                </c:pt>
                <c:pt idx="323">
                  <c:v>-2.5534625563442201</c:v>
                </c:pt>
                <c:pt idx="324">
                  <c:v>-2.4939573573608986</c:v>
                </c:pt>
                <c:pt idx="325">
                  <c:v>-2.4336925196152359</c:v>
                </c:pt>
                <c:pt idx="326">
                  <c:v>-2.3726863992778475</c:v>
                </c:pt>
                <c:pt idx="327">
                  <c:v>-2.3109575783078879</c:v>
                </c:pt>
                <c:pt idx="328">
                  <c:v>-2.2485248587931408</c:v>
                </c:pt>
                <c:pt idx="329">
                  <c:v>-2.1854072572230594</c:v>
                </c:pt>
                <c:pt idx="330">
                  <c:v>-2.1216239986964993</c:v>
                </c:pt>
                <c:pt idx="331">
                  <c:v>-2.0571945110659149</c:v>
                </c:pt>
                <c:pt idx="332">
                  <c:v>-1.9921384190197948</c:v>
                </c:pt>
                <c:pt idx="333">
                  <c:v>-1.9264755381051442</c:v>
                </c:pt>
                <c:pt idx="334">
                  <c:v>-1.8602258686918343</c:v>
                </c:pt>
                <c:pt idx="335">
                  <c:v>-1.793409589880651</c:v>
                </c:pt>
                <c:pt idx="336">
                  <c:v>-1.7260470533569221</c:v>
                </c:pt>
                <c:pt idx="337">
                  <c:v>-1.6581587771915411</c:v>
                </c:pt>
                <c:pt idx="338">
                  <c:v>-1.5897654395913476</c:v>
                </c:pt>
                <c:pt idx="339">
                  <c:v>-1.5208878726007118</c:v>
                </c:pt>
                <c:pt idx="340">
                  <c:v>-1.4515470557562677</c:v>
                </c:pt>
                <c:pt idx="341">
                  <c:v>-1.381764109696719</c:v>
                </c:pt>
                <c:pt idx="342">
                  <c:v>-1.3115602897296681</c:v>
                </c:pt>
                <c:pt idx="343">
                  <c:v>-1.240956979357424</c:v>
                </c:pt>
                <c:pt idx="344">
                  <c:v>-1.1699756837637671</c:v>
                </c:pt>
                <c:pt idx="345">
                  <c:v>-1.0986380232636448</c:v>
                </c:pt>
                <c:pt idx="346">
                  <c:v>-1.0269657267178067</c:v>
                </c:pt>
                <c:pt idx="347">
                  <c:v>-0.95498062491436919</c:v>
                </c:pt>
                <c:pt idx="348">
                  <c:v>-0.88270464391934156</c:v>
                </c:pt>
                <c:pt idx="349">
                  <c:v>-0.81015979839812602</c:v>
                </c:pt>
                <c:pt idx="350">
                  <c:v>-0.73736818491003386</c:v>
                </c:pt>
                <c:pt idx="351">
                  <c:v>-0.66435197517785527</c:v>
                </c:pt>
                <c:pt idx="352">
                  <c:v>-0.59113340933453751</c:v>
                </c:pt>
                <c:pt idx="353">
                  <c:v>-0.51773478914902338</c:v>
                </c:pt>
                <c:pt idx="354">
                  <c:v>-0.44417847123331783</c:v>
                </c:pt>
                <c:pt idx="355">
                  <c:v>-0.37048686023284877</c:v>
                </c:pt>
                <c:pt idx="356">
                  <c:v>-0.29668240200219742</c:v>
                </c:pt>
                <c:pt idx="357">
                  <c:v>-0.22278757676827712</c:v>
                </c:pt>
                <c:pt idx="358">
                  <c:v>-0.14882489228304219</c:v>
                </c:pt>
                <c:pt idx="359">
                  <c:v>-7.4816876967813001E-2</c:v>
                </c:pt>
                <c:pt idx="360">
                  <c:v>-7.8607305130550388E-4</c:v>
                </c:pt>
                <c:pt idx="361">
                  <c:v>7.3244970296545142E-2</c:v>
                </c:pt>
                <c:pt idx="362">
                  <c:v>0.14725370383287492</c:v>
                </c:pt>
                <c:pt idx="363">
                  <c:v>0.22121758511020376</c:v>
                </c:pt>
                <c:pt idx="364">
                  <c:v>0.29511408534267819</c:v>
                </c:pt>
                <c:pt idx="365">
                  <c:v>0.36892069626815338</c:v>
                </c:pt>
                <c:pt idx="366">
                  <c:v>0.44261493700402282</c:v>
                </c:pt>
                <c:pt idx="367">
                  <c:v>0.51617436089470969</c:v>
                </c:pt>
                <c:pt idx="368">
                  <c:v>0.5895765623487319</c:v>
                </c:pt>
                <c:pt idx="369">
                  <c:v>0.66279918366325985</c:v>
                </c:pt>
                <c:pt idx="370">
                  <c:v>0.7358199218340874</c:v>
                </c:pt>
                <c:pt idx="371">
                  <c:v>0.80861653534894284</c:v>
                </c:pt>
                <c:pt idx="372">
                  <c:v>0.8811668509620687</c:v>
                </c:pt>
                <c:pt idx="373">
                  <c:v>0.95344877044800957</c:v>
                </c:pt>
                <c:pt idx="374">
                  <c:v>1.0254402773325475</c:v>
                </c:pt>
                <c:pt idx="375">
                  <c:v>1.0971194435987395</c:v>
                </c:pt>
                <c:pt idx="376">
                  <c:v>1.1684644363660075</c:v>
                </c:pt>
                <c:pt idx="377">
                  <c:v>1.2394535245402558</c:v>
                </c:pt>
                <c:pt idx="378">
                  <c:v>1.3100650854329805</c:v>
                </c:pt>
                <c:pt idx="379">
                  <c:v>1.3802776113473616</c:v>
                </c:pt>
                <c:pt idx="380">
                  <c:v>1.4500697161293299</c:v>
                </c:pt>
                <c:pt idx="381">
                  <c:v>1.5194201416816124</c:v>
                </c:pt>
                <c:pt idx="382">
                  <c:v>1.5883077644387722</c:v>
                </c:pt>
                <c:pt idx="383">
                  <c:v>1.6567116018012731</c:v>
                </c:pt>
                <c:pt idx="384">
                  <c:v>1.7246108185266029</c:v>
                </c:pt>
                <c:pt idx="385">
                  <c:v>1.7919847330755188</c:v>
                </c:pt>
                <c:pt idx="386">
                  <c:v>1.8588128239114747</c:v>
                </c:pt>
                <c:pt idx="387">
                  <c:v>1.9250747357512981</c:v>
                </c:pt>
                <c:pt idx="388">
                  <c:v>1.9907502857652613</c:v>
                </c:pt>
                <c:pt idx="389">
                  <c:v>2.0558194697245904</c:v>
                </c:pt>
                <c:pt idx="390">
                  <c:v>2.1202624680945914</c:v>
                </c:pt>
                <c:pt idx="391">
                  <c:v>2.1840596520715168</c:v>
                </c:pt>
                <c:pt idx="392">
                  <c:v>2.2471915895613357</c:v>
                </c:pt>
                <c:pt idx="393">
                  <c:v>2.3096390510985887</c:v>
                </c:pt>
                <c:pt idx="394">
                  <c:v>2.3713830157035258</c:v>
                </c:pt>
                <c:pt idx="395">
                  <c:v>2.4324046766757368</c:v>
                </c:pt>
                <c:pt idx="396">
                  <c:v>2.4926854473225184</c:v>
                </c:pt>
                <c:pt idx="397">
                  <c:v>2.5522069666202265</c:v>
                </c:pt>
                <c:pt idx="398">
                  <c:v>2.6109511048068907</c:v>
                </c:pt>
                <c:pt idx="399">
                  <c:v>2.6688999689043911</c:v>
                </c:pt>
                <c:pt idx="400">
                  <c:v>2.7260359081685115</c:v>
                </c:pt>
                <c:pt idx="401">
                  <c:v>2.7823415194652084</c:v>
                </c:pt>
                <c:pt idx="402">
                  <c:v>2.837799652571463</c:v>
                </c:pt>
                <c:pt idx="403">
                  <c:v>2.8923934153990971</c:v>
                </c:pt>
                <c:pt idx="404">
                  <c:v>2.9461061791399619</c:v>
                </c:pt>
                <c:pt idx="405">
                  <c:v>2.9989215833309362</c:v>
                </c:pt>
                <c:pt idx="406">
                  <c:v>3.0508235408371887</c:v>
                </c:pt>
                <c:pt idx="407">
                  <c:v>3.1017962427521852</c:v>
                </c:pt>
                <c:pt idx="408">
                  <c:v>3.1518241632129507</c:v>
                </c:pt>
                <c:pt idx="409">
                  <c:v>3.2008920641291185</c:v>
                </c:pt>
                <c:pt idx="410">
                  <c:v>3.2489849998243274</c:v>
                </c:pt>
                <c:pt idx="411">
                  <c:v>3.2960883215885497</c:v>
                </c:pt>
                <c:pt idx="412">
                  <c:v>3.3421876821399685</c:v>
                </c:pt>
                <c:pt idx="413">
                  <c:v>3.3872690399950387</c:v>
                </c:pt>
                <c:pt idx="414">
                  <c:v>3.4313186637454081</c:v>
                </c:pt>
                <c:pt idx="415">
                  <c:v>3.4743231362403919</c:v>
                </c:pt>
                <c:pt idx="416">
                  <c:v>3.516269358673723</c:v>
                </c:pt>
                <c:pt idx="417">
                  <c:v>3.5571445545733424</c:v>
                </c:pt>
                <c:pt idx="418">
                  <c:v>3.5969362736930046</c:v>
                </c:pt>
                <c:pt idx="419">
                  <c:v>3.6356323958045209</c:v>
                </c:pt>
                <c:pt idx="420">
                  <c:v>3.6732211343894816</c:v>
                </c:pt>
                <c:pt idx="421">
                  <c:v>3.7096910402293282</c:v>
                </c:pt>
                <c:pt idx="422">
                  <c:v>3.7450310048926956</c:v>
                </c:pt>
                <c:pt idx="423">
                  <c:v>3.7792302641189437</c:v>
                </c:pt>
                <c:pt idx="424">
                  <c:v>3.8122784010968651</c:v>
                </c:pt>
                <c:pt idx="425">
                  <c:v>3.8441653496375583</c:v>
                </c:pt>
                <c:pt idx="426">
                  <c:v>3.8748813972405047</c:v>
                </c:pt>
                <c:pt idx="427">
                  <c:v>3.9044171880519198</c:v>
                </c:pt>
                <c:pt idx="428">
                  <c:v>3.9327637257144619</c:v>
                </c:pt>
                <c:pt idx="429">
                  <c:v>3.9599123761074568</c:v>
                </c:pt>
                <c:pt idx="430">
                  <c:v>3.9858548699767677</c:v>
                </c:pt>
                <c:pt idx="431">
                  <c:v>4.0105833054535562</c:v>
                </c:pt>
                <c:pt idx="432">
                  <c:v>4.0340901504611137</c:v>
                </c:pt>
                <c:pt idx="433">
                  <c:v>4.0563682450090779</c:v>
                </c:pt>
                <c:pt idx="434">
                  <c:v>4.0774108033742973</c:v>
                </c:pt>
                <c:pt idx="435">
                  <c:v>4.0972114161677187</c:v>
                </c:pt>
                <c:pt idx="436">
                  <c:v>4.1157640522866217</c:v>
                </c:pt>
                <c:pt idx="437">
                  <c:v>4.1330630607516534</c:v>
                </c:pt>
                <c:pt idx="438">
                  <c:v>4.1491031724280605</c:v>
                </c:pt>
                <c:pt idx="439">
                  <c:v>4.1638795016306318</c:v>
                </c:pt>
                <c:pt idx="440">
                  <c:v>4.1773875476118318</c:v>
                </c:pt>
                <c:pt idx="441">
                  <c:v>4.1896231959326968</c:v>
                </c:pt>
                <c:pt idx="442">
                  <c:v>4.2005827197160492</c:v>
                </c:pt>
                <c:pt idx="443">
                  <c:v>4.2102627807816875</c:v>
                </c:pt>
                <c:pt idx="444">
                  <c:v>4.2186604306631548</c:v>
                </c:pt>
                <c:pt idx="445">
                  <c:v>4.225773111505827</c:v>
                </c:pt>
                <c:pt idx="446">
                  <c:v>4.2315986568460078</c:v>
                </c:pt>
                <c:pt idx="447">
                  <c:v>4.23613529227082</c:v>
                </c:pt>
                <c:pt idx="448">
                  <c:v>4.2393816359586749</c:v>
                </c:pt>
                <c:pt idx="449">
                  <c:v>4.2413366991001613</c:v>
                </c:pt>
                <c:pt idx="450">
                  <c:v>4.2419998861992338</c:v>
                </c:pt>
                <c:pt idx="451">
                  <c:v>4.2413709952545942</c:v>
                </c:pt>
                <c:pt idx="452">
                  <c:v>4.2394502178212168</c:v>
                </c:pt>
                <c:pt idx="453">
                  <c:v>4.236238138952003</c:v>
                </c:pt>
                <c:pt idx="454">
                  <c:v>4.2317357370195845</c:v>
                </c:pt>
                <c:pt idx="455">
                  <c:v>4.2259443834183106</c:v>
                </c:pt>
                <c:pt idx="456">
                  <c:v>4.2188658421465401</c:v>
                </c:pt>
                <c:pt idx="457">
                  <c:v>4.2105022692693357</c:v>
                </c:pt>
                <c:pt idx="458">
                  <c:v>4.2008562122617521</c:v>
                </c:pt>
                <c:pt idx="459">
                  <c:v>4.1899306092328867</c:v>
                </c:pt>
                <c:pt idx="460">
                  <c:v>4.1777287880309659</c:v>
                </c:pt>
                <c:pt idx="461">
                  <c:v>4.1642544652297007</c:v>
                </c:pt>
                <c:pt idx="462">
                  <c:v>4.1495117449962589</c:v>
                </c:pt>
                <c:pt idx="463">
                  <c:v>4.1335051178411568</c:v>
                </c:pt>
                <c:pt idx="464">
                  <c:v>4.1162394592505036</c:v>
                </c:pt>
                <c:pt idx="465">
                  <c:v>4.0977200282009516</c:v>
                </c:pt>
                <c:pt idx="466">
                  <c:v>4.0779524655578685</c:v>
                </c:pt>
                <c:pt idx="467">
                  <c:v>4.0569427923571704</c:v>
                </c:pt>
                <c:pt idx="468">
                  <c:v>4.0346974079713629</c:v>
                </c:pt>
                <c:pt idx="469">
                  <c:v>4.0112230881603521</c:v>
                </c:pt>
                <c:pt idx="470">
                  <c:v>3.9865269830075936</c:v>
                </c:pt>
                <c:pt idx="471">
                  <c:v>3.9606166147422495</c:v>
                </c:pt>
                <c:pt idx="472">
                  <c:v>3.9334998754479638</c:v>
                </c:pt>
                <c:pt idx="473">
                  <c:v>3.9051850246590183</c:v>
                </c:pt>
                <c:pt idx="474">
                  <c:v>3.8756806868445244</c:v>
                </c:pt>
                <c:pt idx="475">
                  <c:v>3.844995848781505</c:v>
                </c:pt>
                <c:pt idx="476">
                  <c:v>3.8131398568175734</c:v>
                </c:pt>
                <c:pt idx="477">
                  <c:v>3.7801224140241372</c:v>
                </c:pt>
                <c:pt idx="478">
                  <c:v>3.7459535772408961</c:v>
                </c:pt>
                <c:pt idx="479">
                  <c:v>3.7106437540126405</c:v>
                </c:pt>
                <c:pt idx="480">
                  <c:v>3.6742036994191709</c:v>
                </c:pt>
                <c:pt idx="481">
                  <c:v>3.6366445127994194</c:v>
                </c:pt>
                <c:pt idx="482">
                  <c:v>3.5979776343706504</c:v>
                </c:pt>
                <c:pt idx="483">
                  <c:v>3.5582148417438995</c:v>
                </c:pt>
                <c:pt idx="484">
                  <c:v>3.5173682463365763</c:v>
                </c:pt>
                <c:pt idx="485">
                  <c:v>3.475450289683462</c:v>
                </c:pt>
                <c:pt idx="486">
                  <c:v>3.4324737396470839</c:v>
                </c:pt>
                <c:pt idx="487">
                  <c:v>3.3884516865287684</c:v>
                </c:pt>
                <c:pt idx="488">
                  <c:v>3.3433975390814057</c:v>
                </c:pt>
                <c:pt idx="489">
                  <c:v>3.297325020425292</c:v>
                </c:pt>
                <c:pt idx="490">
                  <c:v>3.2502481638681422</c:v>
                </c:pt>
                <c:pt idx="491">
                  <c:v>3.2021813086307018</c:v>
                </c:pt>
                <c:pt idx="492">
                  <c:v>3.153139095479097</c:v>
                </c:pt>
                <c:pt idx="493">
                  <c:v>3.1031364622654181</c:v>
                </c:pt>
                <c:pt idx="494">
                  <c:v>3.0521886393777358</c:v>
                </c:pt>
                <c:pt idx="495">
                  <c:v>3.0003111451010893</c:v>
                </c:pt>
                <c:pt idx="496">
                  <c:v>2.9475197808907057</c:v>
                </c:pt>
                <c:pt idx="497">
                  <c:v>2.8938306265590477</c:v>
                </c:pt>
                <c:pt idx="498">
                  <c:v>2.8392600353779947</c:v>
                </c:pt>
                <c:pt idx="499">
                  <c:v>2.7838246290978153</c:v>
                </c:pt>
                <c:pt idx="500">
                  <c:v>2.7275412928842733</c:v>
                </c:pt>
                <c:pt idx="501">
                  <c:v>2.6704271701755928</c:v>
                </c:pt>
                <c:pt idx="502">
                  <c:v>2.6124996574606638</c:v>
                </c:pt>
                <c:pt idx="503">
                  <c:v>2.5537763989802595</c:v>
                </c:pt>
                <c:pt idx="504">
                  <c:v>2.4942752813527034</c:v>
                </c:pt>
                <c:pt idx="505">
                  <c:v>2.4340144281257903</c:v>
                </c:pt>
                <c:pt idx="506">
                  <c:v>2.3730121942564901</c:v>
                </c:pt>
                <c:pt idx="507">
                  <c:v>2.3112871605201657</c:v>
                </c:pt>
                <c:pt idx="508">
                  <c:v>2.2488581278510349</c:v>
                </c:pt>
                <c:pt idx="509">
                  <c:v>2.1857441116155734</c:v>
                </c:pt>
                <c:pt idx="510">
                  <c:v>2.1219643358205809</c:v>
                </c:pt>
                <c:pt idx="511">
                  <c:v>2.0575382272576941</c:v>
                </c:pt>
                <c:pt idx="512">
                  <c:v>1.9924854095861586</c:v>
                </c:pt>
                <c:pt idx="513">
                  <c:v>1.926825697355639</c:v>
                </c:pt>
                <c:pt idx="514">
                  <c:v>1.8605790899708583</c:v>
                </c:pt>
                <c:pt idx="515">
                  <c:v>1.7937657655999308</c:v>
                </c:pt>
                <c:pt idx="516">
                  <c:v>1.7264060750282719</c:v>
                </c:pt>
                <c:pt idx="517">
                  <c:v>1.6585205354599328</c:v>
                </c:pt>
                <c:pt idx="518">
                  <c:v>1.5901298242682143</c:v>
                </c:pt>
                <c:pt idx="519">
                  <c:v>1.5212547726974981</c:v>
                </c:pt>
                <c:pt idx="520">
                  <c:v>1.4519163595182349</c:v>
                </c:pt>
                <c:pt idx="521">
                  <c:v>1.3821357046369989</c:v>
                </c:pt>
                <c:pt idx="522">
                  <c:v>1.3119340626635252</c:v>
                </c:pt>
                <c:pt idx="523">
                  <c:v>1.2413328164367106</c:v>
                </c:pt>
                <c:pt idx="524">
                  <c:v>1.1703534705116274</c:v>
                </c:pt>
                <c:pt idx="525">
                  <c:v>1.0990176446093565</c:v>
                </c:pt>
                <c:pt idx="526">
                  <c:v>1.0273470670318576</c:v>
                </c:pt>
                <c:pt idx="527">
                  <c:v>0.95536356804365741</c:v>
                </c:pt>
                <c:pt idx="528">
                  <c:v>0.88308907322255314</c:v>
                </c:pt>
                <c:pt idx="529">
                  <c:v>0.81054559678127813</c:v>
                </c:pt>
                <c:pt idx="530">
                  <c:v>0.73775523486214034</c:v>
                </c:pt>
                <c:pt idx="531">
                  <c:v>0.66474015880670545</c:v>
                </c:pt>
                <c:pt idx="532">
                  <c:v>0.59152260840260451</c:v>
                </c:pt>
                <c:pt idx="533">
                  <c:v>0.5181248851094935</c:v>
                </c:pt>
                <c:pt idx="534">
                  <c:v>0.44456934526619873</c:v>
                </c:pt>
                <c:pt idx="535">
                  <c:v>0.37087839328113881</c:v>
                </c:pt>
                <c:pt idx="536">
                  <c:v>0.29707447480817933</c:v>
                </c:pt>
                <c:pt idx="537">
                  <c:v>0.22318006990981279</c:v>
                </c:pt>
                <c:pt idx="538">
                  <c:v>0.14921768620997788</c:v>
                </c:pt>
                <c:pt idx="539">
                  <c:v>7.5209852038363223E-2</c:v>
                </c:pt>
                <c:pt idx="540">
                  <c:v>1.1791095685249001E-3</c:v>
                </c:pt>
                <c:pt idx="541">
                  <c:v>-7.2851992048333092E-2</c:v>
                </c:pt>
                <c:pt idx="542">
                  <c:v>-0.14686090355158346</c:v>
                </c:pt>
                <c:pt idx="543">
                  <c:v>-0.22082508243955384</c:v>
                </c:pt>
                <c:pt idx="544">
                  <c:v>-0.29472199983572617</c:v>
                </c:pt>
                <c:pt idx="545">
                  <c:v>-0.36852914735090581</c:v>
                </c:pt>
                <c:pt idx="546">
                  <c:v>-0.44222404393903059</c:v>
                </c:pt>
                <c:pt idx="547">
                  <c:v>-0.51578424274477153</c:v>
                </c:pt>
                <c:pt idx="548">
                  <c:v>-0.58918733794060629</c:v>
                </c:pt>
                <c:pt idx="549">
                  <c:v>-0.66241097155147133</c:v>
                </c:pt>
                <c:pt idx="550">
                  <c:v>-0.73543284026483113</c:v>
                </c:pt>
                <c:pt idx="551">
                  <c:v>-0.80823070222406745</c:v>
                </c:pt>
                <c:pt idx="552">
                  <c:v>-0.88078238380314211</c:v>
                </c:pt>
                <c:pt idx="553">
                  <c:v>-0.95306578636055228</c:v>
                </c:pt>
                <c:pt idx="554">
                  <c:v>-1.0250588929703348</c:v>
                </c:pt>
                <c:pt idx="555">
                  <c:v>-1.0967397751282972</c:v>
                </c:pt>
                <c:pt idx="556">
                  <c:v>-1.1680865994312088</c:v>
                </c:pt>
                <c:pt idx="557">
                  <c:v>-1.2390776342270953</c:v>
                </c:pt>
                <c:pt idx="558">
                  <c:v>-1.3096912562345353</c:v>
                </c:pt>
                <c:pt idx="559">
                  <c:v>-1.3799059571289174</c:v>
                </c:pt>
                <c:pt idx="560">
                  <c:v>-1.4497003500936849</c:v>
                </c:pt>
                <c:pt idx="561">
                  <c:v>-1.5190531763345954</c:v>
                </c:pt>
                <c:pt idx="562">
                  <c:v>-1.5879433115549904</c:v>
                </c:pt>
                <c:pt idx="563">
                  <c:v>-1.6563497723900633</c:v>
                </c:pt>
                <c:pt idx="564">
                  <c:v>-1.7242517227982019</c:v>
                </c:pt>
                <c:pt idx="565">
                  <c:v>-1.7916284804075189</c:v>
                </c:pt>
                <c:pt idx="566">
                  <c:v>-1.858459522815479</c:v>
                </c:pt>
                <c:pt idx="567">
                  <c:v>-1.9247244938399053</c:v>
                </c:pt>
                <c:pt idx="568">
                  <c:v>-1.9904032097192577</c:v>
                </c:pt>
                <c:pt idx="569">
                  <c:v>-2.0554756652604596</c:v>
                </c:pt>
                <c:pt idx="570">
                  <c:v>-2.1199220399323262</c:v>
                </c:pt>
                <c:pt idx="571">
                  <c:v>-2.1837227039027236</c:v>
                </c:pt>
                <c:pt idx="572">
                  <c:v>-2.2468582240176365</c:v>
                </c:pt>
                <c:pt idx="573">
                  <c:v>-2.3093093697203626</c:v>
                </c:pt>
                <c:pt idx="574">
                  <c:v>-2.3710571189089968</c:v>
                </c:pt>
                <c:pt idx="575">
                  <c:v>-2.4320826637303643</c:v>
                </c:pt>
                <c:pt idx="576">
                  <c:v>-2.4923674163087854</c:v>
                </c:pt>
                <c:pt idx="577">
                  <c:v>-2.5518930144077405</c:v>
                </c:pt>
                <c:pt idx="578">
                  <c:v>-2.6106413270229019</c:v>
                </c:pt>
                <c:pt idx="579">
                  <c:v>-2.6685944599046425</c:v>
                </c:pt>
                <c:pt idx="580">
                  <c:v>-2.7257347610085199</c:v>
                </c:pt>
                <c:pt idx="581">
                  <c:v>-2.7820448258719002</c:v>
                </c:pt>
                <c:pt idx="582">
                  <c:v>-2.8375075029152503</c:v>
                </c:pt>
                <c:pt idx="583">
                  <c:v>-2.8921058986663519</c:v>
                </c:pt>
                <c:pt idx="584">
                  <c:v>-2.9458233829059002</c:v>
                </c:pt>
                <c:pt idx="585">
                  <c:v>-2.9986435937329445</c:v>
                </c:pt>
                <c:pt idx="586">
                  <c:v>-3.0505504425486021</c:v>
                </c:pt>
                <c:pt idx="587">
                  <c:v>-3.1015281189564758</c:v>
                </c:pt>
                <c:pt idx="588">
                  <c:v>-3.1515610955784124</c:v>
                </c:pt>
                <c:pt idx="589">
                  <c:v>-3.2006341327839696</c:v>
                </c:pt>
                <c:pt idx="590">
                  <c:v>-3.2487322833323247</c:v>
                </c:pt>
                <c:pt idx="591">
                  <c:v>-3.2958408969250397</c:v>
                </c:pt>
                <c:pt idx="592">
                  <c:v>-3.3419456246684591</c:v>
                </c:pt>
                <c:pt idx="593">
                  <c:v>-3.3870324234442277</c:v>
                </c:pt>
                <c:pt idx="594">
                  <c:v>-3.4310875601867377</c:v>
                </c:pt>
                <c:pt idx="595">
                  <c:v>-3.4740976160661021</c:v>
                </c:pt>
                <c:pt idx="596">
                  <c:v>-3.5160494905753823</c:v>
                </c:pt>
                <c:pt idx="597">
                  <c:v>-3.5569304055209532</c:v>
                </c:pt>
                <c:pt idx="598">
                  <c:v>-3.5967279089145952</c:v>
                </c:pt>
                <c:pt idx="599">
                  <c:v>-3.6354298787662862</c:v>
                </c:pt>
                <c:pt idx="600">
                  <c:v>-3.6730245267764259</c:v>
                </c:pt>
                <c:pt idx="601">
                  <c:v>-3.7095004019265039</c:v>
                </c:pt>
                <c:pt idx="602">
                  <c:v>-3.7448463939669541</c:v>
                </c:pt>
                <c:pt idx="603">
                  <c:v>-3.7790517368012413</c:v>
                </c:pt>
                <c:pt idx="604">
                  <c:v>-3.812106011765148</c:v>
                </c:pt>
                <c:pt idx="605">
                  <c:v>-3.8439991508001858</c:v>
                </c:pt>
                <c:pt idx="606">
                  <c:v>-3.8747214395202709</c:v>
                </c:pt>
                <c:pt idx="607">
                  <c:v>-3.9042635201706211</c:v>
                </c:pt>
                <c:pt idx="608">
                  <c:v>-3.9326163944780599</c:v>
                </c:pt>
                <c:pt idx="609">
                  <c:v>-3.9597714263918253</c:v>
                </c:pt>
                <c:pt idx="610">
                  <c:v>-3.9857203447140277</c:v>
                </c:pt>
                <c:pt idx="611">
                  <c:v>-4.0104552456189877</c:v>
                </c:pt>
                <c:pt idx="612">
                  <c:v>-4.0339685950606805</c:v>
                </c:pt>
                <c:pt idx="613">
                  <c:v>-4.0562532310675463</c:v>
                </c:pt>
                <c:pt idx="614">
                  <c:v>-4.0773023659239662</c:v>
                </c:pt>
                <c:pt idx="615">
                  <c:v>-4.0971095882377364</c:v>
                </c:pt>
                <c:pt idx="616">
                  <c:v>-4.1156688648929318</c:v>
                </c:pt>
                <c:pt idx="617">
                  <c:v>-4.1329745428875473</c:v>
                </c:pt>
                <c:pt idx="618">
                  <c:v>-4.1490213510553486</c:v>
                </c:pt>
                <c:pt idx="619">
                  <c:v>-4.1638044016714266</c:v>
                </c:pt>
                <c:pt idx="620">
                  <c:v>-4.177319191940958</c:v>
                </c:pt>
                <c:pt idx="621">
                  <c:v>-4.1895616053707245</c:v>
                </c:pt>
                <c:pt idx="622">
                  <c:v>-4.2005279130229569</c:v>
                </c:pt>
                <c:pt idx="623">
                  <c:v>-4.2102147746511385</c:v>
                </c:pt>
                <c:pt idx="624">
                  <c:v>-4.2186192397174187</c:v>
                </c:pt>
                <c:pt idx="625">
                  <c:v>-4.2257387482913247</c:v>
                </c:pt>
                <c:pt idx="626">
                  <c:v>-4.2315711318294911</c:v>
                </c:pt>
                <c:pt idx="627">
                  <c:v>-4.2361146138361807</c:v>
                </c:pt>
                <c:pt idx="628">
                  <c:v>-4.2393678104043913</c:v>
                </c:pt>
                <c:pt idx="629">
                  <c:v>-4.2413297306373847</c:v>
                </c:pt>
                <c:pt idx="630">
                  <c:v>-4.2419997769505002</c:v>
                </c:pt>
                <c:pt idx="631">
                  <c:v>-4.2413777452531791</c:v>
                </c:pt>
                <c:pt idx="632">
                  <c:v>-4.2394638250111258</c:v>
                </c:pt>
                <c:pt idx="633">
                  <c:v>-4.2362585991886004</c:v>
                </c:pt>
                <c:pt idx="634">
                  <c:v>-4.2317630440708509</c:v>
                </c:pt>
                <c:pt idx="635">
                  <c:v>-4.2259785289667438</c:v>
                </c:pt>
                <c:pt idx="636">
                  <c:v>-4.2189068157916889</c:v>
                </c:pt>
                <c:pt idx="637">
                  <c:v>-4.210550058530969</c:v>
                </c:pt>
                <c:pt idx="638">
                  <c:v>-4.2009108025836523</c:v>
                </c:pt>
                <c:pt idx="639">
                  <c:v>-4.189991983987297</c:v>
                </c:pt>
                <c:pt idx="640">
                  <c:v>-4.1777969285236436</c:v>
                </c:pt>
                <c:pt idx="641">
                  <c:v>-4.1643293507056161</c:v>
                </c:pt>
                <c:pt idx="642">
                  <c:v>-4.1495933526459146</c:v>
                </c:pt>
                <c:pt idx="643">
                  <c:v>-4.1335934228075404</c:v>
                </c:pt>
                <c:pt idx="644">
                  <c:v>-4.1163344346366531</c:v>
                </c:pt>
                <c:pt idx="645">
                  <c:v>-4.0978216450781488</c:v>
                </c:pt>
                <c:pt idx="646">
                  <c:v>-4.0780606929744554</c:v>
                </c:pt>
                <c:pt idx="647">
                  <c:v>-4.0570575973479723</c:v>
                </c:pt>
                <c:pt idx="648">
                  <c:v>-4.0348187555677315</c:v>
                </c:pt>
                <c:pt idx="649">
                  <c:v>-4.0113509414008135</c:v>
                </c:pt>
                <c:pt idx="650">
                  <c:v>-3.9866613029491056</c:v>
                </c:pt>
                <c:pt idx="651">
                  <c:v>-3.9607573604720727</c:v>
                </c:pt>
                <c:pt idx="652">
                  <c:v>-3.9336470040961169</c:v>
                </c:pt>
                <c:pt idx="653">
                  <c:v>-3.9053384914113272</c:v>
                </c:pt>
                <c:pt idx="654">
                  <c:v>-3.8758404449562933</c:v>
                </c:pt>
                <c:pt idx="655">
                  <c:v>-3.8451618495917299</c:v>
                </c:pt>
                <c:pt idx="656">
                  <c:v>-3.8133120497637885</c:v>
                </c:pt>
                <c:pt idx="657">
                  <c:v>-3.7803007466577898</c:v>
                </c:pt>
                <c:pt idx="658">
                  <c:v>-3.7461379952433456</c:v>
                </c:pt>
                <c:pt idx="659">
                  <c:v>-3.7108342012116902</c:v>
                </c:pt>
                <c:pt idx="660">
                  <c:v>-3.6744001178061847</c:v>
                </c:pt>
                <c:pt idx="661">
                  <c:v>-3.6368468425469751</c:v>
                </c:pt>
                <c:pt idx="662">
                  <c:v>-3.5981858138507863</c:v>
                </c:pt>
                <c:pt idx="663">
                  <c:v>-3.5584288075468691</c:v>
                </c:pt>
                <c:pt idx="664">
                  <c:v>-3.5175879332901721</c:v>
                </c:pt>
                <c:pt idx="665">
                  <c:v>-3.475675630872848</c:v>
                </c:pt>
                <c:pt idx="666">
                  <c:v>-3.4327046664352041</c:v>
                </c:pt>
                <c:pt idx="667">
                  <c:v>-3.3886881285772357</c:v>
                </c:pt>
                <c:pt idx="668">
                  <c:v>-3.3436394243719332</c:v>
                </c:pt>
                <c:pt idx="669">
                  <c:v>-3.2975722752816141</c:v>
                </c:pt>
                <c:pt idx="670">
                  <c:v>-3.2505007129784818</c:v>
                </c:pt>
                <c:pt idx="671">
                  <c:v>-3.2024390750706906</c:v>
                </c:pt>
                <c:pt idx="672">
                  <c:v>-3.1534020007352166</c:v>
                </c:pt>
                <c:pt idx="673">
                  <c:v>-3.1034044262588942</c:v>
                </c:pt>
                <c:pt idx="674">
                  <c:v>-3.0524615804889592</c:v>
                </c:pt>
                <c:pt idx="675">
                  <c:v>-3.0005889801944581</c:v>
                </c:pt>
                <c:pt idx="676">
                  <c:v>-2.9478024253399551</c:v>
                </c:pt>
                <c:pt idx="677">
                  <c:v>-2.8941179942730089</c:v>
                </c:pt>
                <c:pt idx="678">
                  <c:v>-2.8395520388268465</c:v>
                </c:pt>
                <c:pt idx="679">
                  <c:v>-2.7841211793397247</c:v>
                </c:pt>
                <c:pt idx="680">
                  <c:v>-2.7278422995924974</c:v>
                </c:pt>
                <c:pt idx="681">
                  <c:v>-2.6707325416659686</c:v>
                </c:pt>
                <c:pt idx="682">
                  <c:v>-2.6128093007195701</c:v>
                </c:pt>
                <c:pt idx="683">
                  <c:v>-2.5540902196929234</c:v>
                </c:pt>
                <c:pt idx="684">
                  <c:v>-2.4945931839319395</c:v>
                </c:pt>
                <c:pt idx="685">
                  <c:v>-2.4343363157410995</c:v>
                </c:pt>
                <c:pt idx="686">
                  <c:v>-2.3733379688635639</c:v>
                </c:pt>
                <c:pt idx="687">
                  <c:v>-2.3116167228907618</c:v>
                </c:pt>
                <c:pt idx="688">
                  <c:v>-2.2491913776031902</c:v>
                </c:pt>
                <c:pt idx="689">
                  <c:v>-2.1860809472441662</c:v>
                </c:pt>
                <c:pt idx="690">
                  <c:v>-2.1223046547282611</c:v>
                </c:pt>
                <c:pt idx="691">
                  <c:v>-2.0578819257861465</c:v>
                </c:pt>
                <c:pt idx="692">
                  <c:v>-1.9928323830476642</c:v>
                </c:pt>
                <c:pt idx="693">
                  <c:v>-1.9271758400649472</c:v>
                </c:pt>
                <c:pt idx="694">
                  <c:v>-1.8609322952773921</c:v>
                </c:pt>
                <c:pt idx="695">
                  <c:v>-1.7941219259202847</c:v>
                </c:pt>
                <c:pt idx="696">
                  <c:v>-1.7267650818789615</c:v>
                </c:pt>
                <c:pt idx="697">
                  <c:v>-1.6588822794904505</c:v>
                </c:pt>
                <c:pt idx="698">
                  <c:v>-1.5904941952943097</c:v>
                </c:pt>
                <c:pt idx="699">
                  <c:v>-1.5216216597347803</c:v>
                </c:pt>
                <c:pt idx="700">
                  <c:v>-1.4522856508159501</c:v>
                </c:pt>
                <c:pt idx="701">
                  <c:v>-1.3825072877120752</c:v>
                </c:pt>
                <c:pt idx="702">
                  <c:v>-1.3123078243348345</c:v>
                </c:pt>
                <c:pt idx="703">
                  <c:v>-1.2417086428595496</c:v>
                </c:pt>
                <c:pt idx="704">
                  <c:v>-1.170731247212365</c:v>
                </c:pt>
                <c:pt idx="705">
                  <c:v>-1.0993972565203445</c:v>
                </c:pt>
                <c:pt idx="706">
                  <c:v>-1.0277283985264511</c:v>
                </c:pt>
                <c:pt idx="707">
                  <c:v>-0.95574650297144048</c:v>
                </c:pt>
                <c:pt idx="708">
                  <c:v>-0.88347349494472449</c:v>
                </c:pt>
                <c:pt idx="709">
                  <c:v>-0.81093138820614918</c:v>
                </c:pt>
                <c:pt idx="710">
                  <c:v>-0.73814227848084479</c:v>
                </c:pt>
                <c:pt idx="711">
                  <c:v>-0.66512833672896154</c:v>
                </c:pt>
                <c:pt idx="712">
                  <c:v>-0.59191180239263841</c:v>
                </c:pt>
                <c:pt idx="713">
                  <c:v>-0.51851497662202328</c:v>
                </c:pt>
                <c:pt idx="714">
                  <c:v>-0.44496021548258696</c:v>
                </c:pt>
                <c:pt idx="715">
                  <c:v>-0.37126992314556123</c:v>
                </c:pt>
                <c:pt idx="716">
                  <c:v>-0.29746654506386588</c:v>
                </c:pt>
                <c:pt idx="717">
                  <c:v>-0.22357256113542481</c:v>
                </c:pt>
                <c:pt idx="718">
                  <c:v>-0.14961047885592263</c:v>
                </c:pt>
                <c:pt idx="719">
                  <c:v>-7.560282646326788E-2</c:v>
                </c:pt>
                <c:pt idx="720">
                  <c:v>-1.5721460756182412E-3</c:v>
                </c:pt>
                <c:pt idx="721">
                  <c:v>7.2459013174709458E-2</c:v>
                </c:pt>
              </c:numCache>
            </c:numRef>
          </c:yVal>
          <c:smooth val="0"/>
        </c:ser>
        <c:ser>
          <c:idx val="1"/>
          <c:order val="1"/>
          <c:tx>
            <c:v>y</c:v>
          </c:tx>
          <c:spPr>
            <a:ln>
              <a:noFill/>
            </a:ln>
          </c:spPr>
          <c:marker>
            <c:symbol val="none"/>
          </c:marker>
          <c:dPt>
            <c:idx val="0"/>
            <c:bubble3D val="0"/>
            <c:spPr>
              <a:ln>
                <a:noFill/>
                <a:prstDash val="sysDot"/>
              </a:ln>
            </c:spPr>
          </c:dPt>
          <c:xVal>
            <c:numRef>
              <c:f>'Linien- und Zeigerdiagramm'!$J$13:$J$14</c:f>
              <c:numCache>
                <c:formatCode>General</c:formatCode>
                <c:ptCount val="2"/>
                <c:pt idx="0">
                  <c:v>-360</c:v>
                </c:pt>
                <c:pt idx="1">
                  <c:v>-359</c:v>
                </c:pt>
              </c:numCache>
            </c:numRef>
          </c:xVal>
          <c:yVal>
            <c:numRef>
              <c:f>'Linien- und Zeigerdiagramm'!$L$13:$L$14</c:f>
              <c:numCache>
                <c:formatCode>General</c:formatCode>
                <c:ptCount val="2"/>
                <c:pt idx="0">
                  <c:v>14</c:v>
                </c:pt>
                <c:pt idx="1">
                  <c:v>-14</c:v>
                </c:pt>
              </c:numCache>
            </c:numRef>
          </c:yVal>
          <c:smooth val="0"/>
        </c:ser>
        <c:ser>
          <c:idx val="2"/>
          <c:order val="2"/>
          <c:tx>
            <c:v>sin0</c:v>
          </c:tx>
          <c:spPr>
            <a:ln w="31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'Linien- und Zeigerdiagramm'!$J$13:$J$734</c:f>
              <c:numCache>
                <c:formatCode>General</c:formatCode>
                <c:ptCount val="722"/>
                <c:pt idx="0">
                  <c:v>-360</c:v>
                </c:pt>
                <c:pt idx="1">
                  <c:v>-359</c:v>
                </c:pt>
                <c:pt idx="2">
                  <c:v>-358</c:v>
                </c:pt>
                <c:pt idx="3">
                  <c:v>-357</c:v>
                </c:pt>
                <c:pt idx="4">
                  <c:v>-356</c:v>
                </c:pt>
                <c:pt idx="5">
                  <c:v>-355</c:v>
                </c:pt>
                <c:pt idx="6">
                  <c:v>-354</c:v>
                </c:pt>
                <c:pt idx="7">
                  <c:v>-353</c:v>
                </c:pt>
                <c:pt idx="8">
                  <c:v>-352</c:v>
                </c:pt>
                <c:pt idx="9">
                  <c:v>-351</c:v>
                </c:pt>
                <c:pt idx="10">
                  <c:v>-350</c:v>
                </c:pt>
                <c:pt idx="11">
                  <c:v>-349</c:v>
                </c:pt>
                <c:pt idx="12">
                  <c:v>-348</c:v>
                </c:pt>
                <c:pt idx="13">
                  <c:v>-347</c:v>
                </c:pt>
                <c:pt idx="14">
                  <c:v>-346</c:v>
                </c:pt>
                <c:pt idx="15">
                  <c:v>-345</c:v>
                </c:pt>
                <c:pt idx="16">
                  <c:v>-344</c:v>
                </c:pt>
                <c:pt idx="17">
                  <c:v>-343</c:v>
                </c:pt>
                <c:pt idx="18">
                  <c:v>-342</c:v>
                </c:pt>
                <c:pt idx="19">
                  <c:v>-341</c:v>
                </c:pt>
                <c:pt idx="20">
                  <c:v>-340</c:v>
                </c:pt>
                <c:pt idx="21">
                  <c:v>-339</c:v>
                </c:pt>
                <c:pt idx="22">
                  <c:v>-338</c:v>
                </c:pt>
                <c:pt idx="23">
                  <c:v>-337</c:v>
                </c:pt>
                <c:pt idx="24">
                  <c:v>-336</c:v>
                </c:pt>
                <c:pt idx="25">
                  <c:v>-335</c:v>
                </c:pt>
                <c:pt idx="26">
                  <c:v>-334</c:v>
                </c:pt>
                <c:pt idx="27">
                  <c:v>-333</c:v>
                </c:pt>
                <c:pt idx="28">
                  <c:v>-332</c:v>
                </c:pt>
                <c:pt idx="29">
                  <c:v>-331</c:v>
                </c:pt>
                <c:pt idx="30">
                  <c:v>-330</c:v>
                </c:pt>
                <c:pt idx="31">
                  <c:v>-329</c:v>
                </c:pt>
                <c:pt idx="32">
                  <c:v>-328</c:v>
                </c:pt>
                <c:pt idx="33">
                  <c:v>-327</c:v>
                </c:pt>
                <c:pt idx="34">
                  <c:v>-326</c:v>
                </c:pt>
                <c:pt idx="35">
                  <c:v>-325</c:v>
                </c:pt>
                <c:pt idx="36">
                  <c:v>-324</c:v>
                </c:pt>
                <c:pt idx="37">
                  <c:v>-323</c:v>
                </c:pt>
                <c:pt idx="38">
                  <c:v>-322</c:v>
                </c:pt>
                <c:pt idx="39">
                  <c:v>-321</c:v>
                </c:pt>
                <c:pt idx="40">
                  <c:v>-320</c:v>
                </c:pt>
                <c:pt idx="41">
                  <c:v>-319</c:v>
                </c:pt>
                <c:pt idx="42">
                  <c:v>-318</c:v>
                </c:pt>
                <c:pt idx="43">
                  <c:v>-317</c:v>
                </c:pt>
                <c:pt idx="44">
                  <c:v>-316</c:v>
                </c:pt>
                <c:pt idx="45">
                  <c:v>-315</c:v>
                </c:pt>
                <c:pt idx="46">
                  <c:v>-314</c:v>
                </c:pt>
                <c:pt idx="47">
                  <c:v>-313</c:v>
                </c:pt>
                <c:pt idx="48">
                  <c:v>-312</c:v>
                </c:pt>
                <c:pt idx="49">
                  <c:v>-311</c:v>
                </c:pt>
                <c:pt idx="50">
                  <c:v>-310</c:v>
                </c:pt>
                <c:pt idx="51">
                  <c:v>-309</c:v>
                </c:pt>
                <c:pt idx="52">
                  <c:v>-308</c:v>
                </c:pt>
                <c:pt idx="53">
                  <c:v>-307</c:v>
                </c:pt>
                <c:pt idx="54">
                  <c:v>-306</c:v>
                </c:pt>
                <c:pt idx="55">
                  <c:v>-305</c:v>
                </c:pt>
                <c:pt idx="56">
                  <c:v>-304</c:v>
                </c:pt>
                <c:pt idx="57">
                  <c:v>-303</c:v>
                </c:pt>
                <c:pt idx="58">
                  <c:v>-302</c:v>
                </c:pt>
                <c:pt idx="59">
                  <c:v>-301</c:v>
                </c:pt>
                <c:pt idx="60">
                  <c:v>-300</c:v>
                </c:pt>
                <c:pt idx="61">
                  <c:v>-299</c:v>
                </c:pt>
                <c:pt idx="62">
                  <c:v>-298</c:v>
                </c:pt>
                <c:pt idx="63">
                  <c:v>-297</c:v>
                </c:pt>
                <c:pt idx="64">
                  <c:v>-296</c:v>
                </c:pt>
                <c:pt idx="65">
                  <c:v>-295</c:v>
                </c:pt>
                <c:pt idx="66">
                  <c:v>-294</c:v>
                </c:pt>
                <c:pt idx="67">
                  <c:v>-293</c:v>
                </c:pt>
                <c:pt idx="68">
                  <c:v>-292</c:v>
                </c:pt>
                <c:pt idx="69">
                  <c:v>-291</c:v>
                </c:pt>
                <c:pt idx="70">
                  <c:v>-290</c:v>
                </c:pt>
                <c:pt idx="71">
                  <c:v>-289</c:v>
                </c:pt>
                <c:pt idx="72">
                  <c:v>-288</c:v>
                </c:pt>
                <c:pt idx="73">
                  <c:v>-287</c:v>
                </c:pt>
                <c:pt idx="74">
                  <c:v>-286</c:v>
                </c:pt>
                <c:pt idx="75">
                  <c:v>-285</c:v>
                </c:pt>
                <c:pt idx="76">
                  <c:v>-284</c:v>
                </c:pt>
                <c:pt idx="77">
                  <c:v>-283</c:v>
                </c:pt>
                <c:pt idx="78">
                  <c:v>-282</c:v>
                </c:pt>
                <c:pt idx="79">
                  <c:v>-281</c:v>
                </c:pt>
                <c:pt idx="80">
                  <c:v>-280</c:v>
                </c:pt>
                <c:pt idx="81">
                  <c:v>-279</c:v>
                </c:pt>
                <c:pt idx="82">
                  <c:v>-278</c:v>
                </c:pt>
                <c:pt idx="83">
                  <c:v>-277</c:v>
                </c:pt>
                <c:pt idx="84">
                  <c:v>-276</c:v>
                </c:pt>
                <c:pt idx="85">
                  <c:v>-275</c:v>
                </c:pt>
                <c:pt idx="86">
                  <c:v>-274</c:v>
                </c:pt>
                <c:pt idx="87">
                  <c:v>-273</c:v>
                </c:pt>
                <c:pt idx="88">
                  <c:v>-272</c:v>
                </c:pt>
                <c:pt idx="89">
                  <c:v>-271</c:v>
                </c:pt>
                <c:pt idx="90">
                  <c:v>-270</c:v>
                </c:pt>
                <c:pt idx="91">
                  <c:v>-269</c:v>
                </c:pt>
                <c:pt idx="92">
                  <c:v>-268</c:v>
                </c:pt>
                <c:pt idx="93">
                  <c:v>-267</c:v>
                </c:pt>
                <c:pt idx="94">
                  <c:v>-266</c:v>
                </c:pt>
                <c:pt idx="95">
                  <c:v>-265</c:v>
                </c:pt>
                <c:pt idx="96">
                  <c:v>-264</c:v>
                </c:pt>
                <c:pt idx="97">
                  <c:v>-263</c:v>
                </c:pt>
                <c:pt idx="98">
                  <c:v>-262</c:v>
                </c:pt>
                <c:pt idx="99">
                  <c:v>-261</c:v>
                </c:pt>
                <c:pt idx="100">
                  <c:v>-260</c:v>
                </c:pt>
                <c:pt idx="101">
                  <c:v>-259</c:v>
                </c:pt>
                <c:pt idx="102">
                  <c:v>-258</c:v>
                </c:pt>
                <c:pt idx="103">
                  <c:v>-257</c:v>
                </c:pt>
                <c:pt idx="104">
                  <c:v>-256</c:v>
                </c:pt>
                <c:pt idx="105">
                  <c:v>-255</c:v>
                </c:pt>
                <c:pt idx="106">
                  <c:v>-254</c:v>
                </c:pt>
                <c:pt idx="107">
                  <c:v>-253</c:v>
                </c:pt>
                <c:pt idx="108">
                  <c:v>-252</c:v>
                </c:pt>
                <c:pt idx="109">
                  <c:v>-251</c:v>
                </c:pt>
                <c:pt idx="110">
                  <c:v>-250</c:v>
                </c:pt>
                <c:pt idx="111">
                  <c:v>-249</c:v>
                </c:pt>
                <c:pt idx="112">
                  <c:v>-248</c:v>
                </c:pt>
                <c:pt idx="113">
                  <c:v>-247</c:v>
                </c:pt>
                <c:pt idx="114">
                  <c:v>-246</c:v>
                </c:pt>
                <c:pt idx="115">
                  <c:v>-245</c:v>
                </c:pt>
                <c:pt idx="116">
                  <c:v>-244</c:v>
                </c:pt>
                <c:pt idx="117">
                  <c:v>-243</c:v>
                </c:pt>
                <c:pt idx="118">
                  <c:v>-242</c:v>
                </c:pt>
                <c:pt idx="119">
                  <c:v>-241</c:v>
                </c:pt>
                <c:pt idx="120">
                  <c:v>-240</c:v>
                </c:pt>
                <c:pt idx="121">
                  <c:v>-239</c:v>
                </c:pt>
                <c:pt idx="122">
                  <c:v>-238</c:v>
                </c:pt>
                <c:pt idx="123">
                  <c:v>-237</c:v>
                </c:pt>
                <c:pt idx="124">
                  <c:v>-236</c:v>
                </c:pt>
                <c:pt idx="125">
                  <c:v>-235</c:v>
                </c:pt>
                <c:pt idx="126">
                  <c:v>-234</c:v>
                </c:pt>
                <c:pt idx="127">
                  <c:v>-233</c:v>
                </c:pt>
                <c:pt idx="128">
                  <c:v>-232</c:v>
                </c:pt>
                <c:pt idx="129">
                  <c:v>-231</c:v>
                </c:pt>
                <c:pt idx="130">
                  <c:v>-230</c:v>
                </c:pt>
                <c:pt idx="131">
                  <c:v>-229</c:v>
                </c:pt>
                <c:pt idx="132">
                  <c:v>-228</c:v>
                </c:pt>
                <c:pt idx="133">
                  <c:v>-227</c:v>
                </c:pt>
                <c:pt idx="134">
                  <c:v>-226</c:v>
                </c:pt>
                <c:pt idx="135">
                  <c:v>-225</c:v>
                </c:pt>
                <c:pt idx="136">
                  <c:v>-224</c:v>
                </c:pt>
                <c:pt idx="137">
                  <c:v>-223</c:v>
                </c:pt>
                <c:pt idx="138">
                  <c:v>-222</c:v>
                </c:pt>
                <c:pt idx="139">
                  <c:v>-221</c:v>
                </c:pt>
                <c:pt idx="140">
                  <c:v>-220</c:v>
                </c:pt>
                <c:pt idx="141">
                  <c:v>-219</c:v>
                </c:pt>
                <c:pt idx="142">
                  <c:v>-218</c:v>
                </c:pt>
                <c:pt idx="143">
                  <c:v>-217</c:v>
                </c:pt>
                <c:pt idx="144">
                  <c:v>-216</c:v>
                </c:pt>
                <c:pt idx="145">
                  <c:v>-215</c:v>
                </c:pt>
                <c:pt idx="146">
                  <c:v>-214</c:v>
                </c:pt>
                <c:pt idx="147">
                  <c:v>-213</c:v>
                </c:pt>
                <c:pt idx="148">
                  <c:v>-212</c:v>
                </c:pt>
                <c:pt idx="149">
                  <c:v>-211</c:v>
                </c:pt>
                <c:pt idx="150">
                  <c:v>-210</c:v>
                </c:pt>
                <c:pt idx="151">
                  <c:v>-209</c:v>
                </c:pt>
                <c:pt idx="152">
                  <c:v>-208</c:v>
                </c:pt>
                <c:pt idx="153">
                  <c:v>-207</c:v>
                </c:pt>
                <c:pt idx="154">
                  <c:v>-206</c:v>
                </c:pt>
                <c:pt idx="155">
                  <c:v>-205</c:v>
                </c:pt>
                <c:pt idx="156">
                  <c:v>-204</c:v>
                </c:pt>
                <c:pt idx="157">
                  <c:v>-203</c:v>
                </c:pt>
                <c:pt idx="158">
                  <c:v>-202</c:v>
                </c:pt>
                <c:pt idx="159">
                  <c:v>-201</c:v>
                </c:pt>
                <c:pt idx="160">
                  <c:v>-200</c:v>
                </c:pt>
                <c:pt idx="161">
                  <c:v>-199</c:v>
                </c:pt>
                <c:pt idx="162">
                  <c:v>-198</c:v>
                </c:pt>
                <c:pt idx="163">
                  <c:v>-197</c:v>
                </c:pt>
                <c:pt idx="164">
                  <c:v>-196</c:v>
                </c:pt>
                <c:pt idx="165">
                  <c:v>-195</c:v>
                </c:pt>
                <c:pt idx="166">
                  <c:v>-194</c:v>
                </c:pt>
                <c:pt idx="167">
                  <c:v>-193</c:v>
                </c:pt>
                <c:pt idx="168">
                  <c:v>-192</c:v>
                </c:pt>
                <c:pt idx="169">
                  <c:v>-191</c:v>
                </c:pt>
                <c:pt idx="170">
                  <c:v>-190</c:v>
                </c:pt>
                <c:pt idx="171">
                  <c:v>-189</c:v>
                </c:pt>
                <c:pt idx="172">
                  <c:v>-188</c:v>
                </c:pt>
                <c:pt idx="173">
                  <c:v>-187</c:v>
                </c:pt>
                <c:pt idx="174">
                  <c:v>-186</c:v>
                </c:pt>
                <c:pt idx="175">
                  <c:v>-185</c:v>
                </c:pt>
                <c:pt idx="176">
                  <c:v>-184</c:v>
                </c:pt>
                <c:pt idx="177">
                  <c:v>-183</c:v>
                </c:pt>
                <c:pt idx="178">
                  <c:v>-182</c:v>
                </c:pt>
                <c:pt idx="179">
                  <c:v>-181</c:v>
                </c:pt>
                <c:pt idx="180">
                  <c:v>-180</c:v>
                </c:pt>
                <c:pt idx="181">
                  <c:v>-179</c:v>
                </c:pt>
                <c:pt idx="182">
                  <c:v>-178</c:v>
                </c:pt>
                <c:pt idx="183">
                  <c:v>-177</c:v>
                </c:pt>
                <c:pt idx="184">
                  <c:v>-176</c:v>
                </c:pt>
                <c:pt idx="185">
                  <c:v>-175</c:v>
                </c:pt>
                <c:pt idx="186">
                  <c:v>-174</c:v>
                </c:pt>
                <c:pt idx="187">
                  <c:v>-173</c:v>
                </c:pt>
                <c:pt idx="188">
                  <c:v>-172</c:v>
                </c:pt>
                <c:pt idx="189">
                  <c:v>-171</c:v>
                </c:pt>
                <c:pt idx="190">
                  <c:v>-170</c:v>
                </c:pt>
                <c:pt idx="191">
                  <c:v>-169</c:v>
                </c:pt>
                <c:pt idx="192">
                  <c:v>-168</c:v>
                </c:pt>
                <c:pt idx="193">
                  <c:v>-167</c:v>
                </c:pt>
                <c:pt idx="194">
                  <c:v>-166</c:v>
                </c:pt>
                <c:pt idx="195">
                  <c:v>-165</c:v>
                </c:pt>
                <c:pt idx="196">
                  <c:v>-164</c:v>
                </c:pt>
                <c:pt idx="197">
                  <c:v>-163</c:v>
                </c:pt>
                <c:pt idx="198">
                  <c:v>-162</c:v>
                </c:pt>
                <c:pt idx="199">
                  <c:v>-161</c:v>
                </c:pt>
                <c:pt idx="200">
                  <c:v>-160</c:v>
                </c:pt>
                <c:pt idx="201">
                  <c:v>-159</c:v>
                </c:pt>
                <c:pt idx="202">
                  <c:v>-158</c:v>
                </c:pt>
                <c:pt idx="203">
                  <c:v>-157</c:v>
                </c:pt>
                <c:pt idx="204">
                  <c:v>-156</c:v>
                </c:pt>
                <c:pt idx="205">
                  <c:v>-155</c:v>
                </c:pt>
                <c:pt idx="206">
                  <c:v>-154</c:v>
                </c:pt>
                <c:pt idx="207">
                  <c:v>-153</c:v>
                </c:pt>
                <c:pt idx="208">
                  <c:v>-152</c:v>
                </c:pt>
                <c:pt idx="209">
                  <c:v>-151</c:v>
                </c:pt>
                <c:pt idx="210">
                  <c:v>-150</c:v>
                </c:pt>
                <c:pt idx="211">
                  <c:v>-149</c:v>
                </c:pt>
                <c:pt idx="212">
                  <c:v>-148</c:v>
                </c:pt>
                <c:pt idx="213">
                  <c:v>-147</c:v>
                </c:pt>
                <c:pt idx="214">
                  <c:v>-146</c:v>
                </c:pt>
                <c:pt idx="215">
                  <c:v>-145</c:v>
                </c:pt>
                <c:pt idx="216">
                  <c:v>-144</c:v>
                </c:pt>
                <c:pt idx="217">
                  <c:v>-143</c:v>
                </c:pt>
                <c:pt idx="218">
                  <c:v>-142</c:v>
                </c:pt>
                <c:pt idx="219">
                  <c:v>-141</c:v>
                </c:pt>
                <c:pt idx="220">
                  <c:v>-140</c:v>
                </c:pt>
                <c:pt idx="221">
                  <c:v>-139</c:v>
                </c:pt>
                <c:pt idx="222">
                  <c:v>-138</c:v>
                </c:pt>
                <c:pt idx="223">
                  <c:v>-137</c:v>
                </c:pt>
                <c:pt idx="224">
                  <c:v>-136</c:v>
                </c:pt>
                <c:pt idx="225">
                  <c:v>-135</c:v>
                </c:pt>
                <c:pt idx="226">
                  <c:v>-134</c:v>
                </c:pt>
                <c:pt idx="227">
                  <c:v>-133</c:v>
                </c:pt>
                <c:pt idx="228">
                  <c:v>-132</c:v>
                </c:pt>
                <c:pt idx="229">
                  <c:v>-131</c:v>
                </c:pt>
                <c:pt idx="230">
                  <c:v>-130</c:v>
                </c:pt>
                <c:pt idx="231">
                  <c:v>-129</c:v>
                </c:pt>
                <c:pt idx="232">
                  <c:v>-128</c:v>
                </c:pt>
                <c:pt idx="233">
                  <c:v>-127</c:v>
                </c:pt>
                <c:pt idx="234">
                  <c:v>-126</c:v>
                </c:pt>
                <c:pt idx="235">
                  <c:v>-125</c:v>
                </c:pt>
                <c:pt idx="236">
                  <c:v>-124</c:v>
                </c:pt>
                <c:pt idx="237">
                  <c:v>-123</c:v>
                </c:pt>
                <c:pt idx="238">
                  <c:v>-122</c:v>
                </c:pt>
                <c:pt idx="239">
                  <c:v>-121</c:v>
                </c:pt>
                <c:pt idx="240">
                  <c:v>-120</c:v>
                </c:pt>
                <c:pt idx="241">
                  <c:v>-119</c:v>
                </c:pt>
                <c:pt idx="242">
                  <c:v>-118</c:v>
                </c:pt>
                <c:pt idx="243">
                  <c:v>-117</c:v>
                </c:pt>
                <c:pt idx="244">
                  <c:v>-116</c:v>
                </c:pt>
                <c:pt idx="245">
                  <c:v>-115</c:v>
                </c:pt>
                <c:pt idx="246">
                  <c:v>-114</c:v>
                </c:pt>
                <c:pt idx="247">
                  <c:v>-113</c:v>
                </c:pt>
                <c:pt idx="248">
                  <c:v>-112</c:v>
                </c:pt>
                <c:pt idx="249">
                  <c:v>-111</c:v>
                </c:pt>
                <c:pt idx="250">
                  <c:v>-110</c:v>
                </c:pt>
                <c:pt idx="251">
                  <c:v>-109</c:v>
                </c:pt>
                <c:pt idx="252">
                  <c:v>-108</c:v>
                </c:pt>
                <c:pt idx="253">
                  <c:v>-107</c:v>
                </c:pt>
                <c:pt idx="254">
                  <c:v>-106</c:v>
                </c:pt>
                <c:pt idx="255">
                  <c:v>-105</c:v>
                </c:pt>
                <c:pt idx="256">
                  <c:v>-104</c:v>
                </c:pt>
                <c:pt idx="257">
                  <c:v>-103</c:v>
                </c:pt>
                <c:pt idx="258">
                  <c:v>-102</c:v>
                </c:pt>
                <c:pt idx="259">
                  <c:v>-101</c:v>
                </c:pt>
                <c:pt idx="260">
                  <c:v>-100</c:v>
                </c:pt>
                <c:pt idx="261">
                  <c:v>-99</c:v>
                </c:pt>
                <c:pt idx="262">
                  <c:v>-98</c:v>
                </c:pt>
                <c:pt idx="263">
                  <c:v>-97</c:v>
                </c:pt>
                <c:pt idx="264">
                  <c:v>-96</c:v>
                </c:pt>
                <c:pt idx="265">
                  <c:v>-95</c:v>
                </c:pt>
                <c:pt idx="266">
                  <c:v>-94</c:v>
                </c:pt>
                <c:pt idx="267">
                  <c:v>-93</c:v>
                </c:pt>
                <c:pt idx="268">
                  <c:v>-92</c:v>
                </c:pt>
                <c:pt idx="269">
                  <c:v>-91</c:v>
                </c:pt>
                <c:pt idx="270">
                  <c:v>-90</c:v>
                </c:pt>
                <c:pt idx="271">
                  <c:v>-89</c:v>
                </c:pt>
                <c:pt idx="272">
                  <c:v>-88</c:v>
                </c:pt>
                <c:pt idx="273">
                  <c:v>-87</c:v>
                </c:pt>
                <c:pt idx="274">
                  <c:v>-86</c:v>
                </c:pt>
                <c:pt idx="275">
                  <c:v>-85</c:v>
                </c:pt>
                <c:pt idx="276">
                  <c:v>-84</c:v>
                </c:pt>
                <c:pt idx="277">
                  <c:v>-83</c:v>
                </c:pt>
                <c:pt idx="278">
                  <c:v>-82</c:v>
                </c:pt>
                <c:pt idx="279">
                  <c:v>-81</c:v>
                </c:pt>
                <c:pt idx="280">
                  <c:v>-80</c:v>
                </c:pt>
                <c:pt idx="281">
                  <c:v>-79</c:v>
                </c:pt>
                <c:pt idx="282">
                  <c:v>-78</c:v>
                </c:pt>
                <c:pt idx="283">
                  <c:v>-77</c:v>
                </c:pt>
                <c:pt idx="284">
                  <c:v>-76</c:v>
                </c:pt>
                <c:pt idx="285">
                  <c:v>-75</c:v>
                </c:pt>
                <c:pt idx="286">
                  <c:v>-74</c:v>
                </c:pt>
                <c:pt idx="287">
                  <c:v>-73</c:v>
                </c:pt>
                <c:pt idx="288">
                  <c:v>-72</c:v>
                </c:pt>
                <c:pt idx="289">
                  <c:v>-71</c:v>
                </c:pt>
                <c:pt idx="290">
                  <c:v>-70</c:v>
                </c:pt>
                <c:pt idx="291">
                  <c:v>-69</c:v>
                </c:pt>
                <c:pt idx="292">
                  <c:v>-68</c:v>
                </c:pt>
                <c:pt idx="293">
                  <c:v>-67</c:v>
                </c:pt>
                <c:pt idx="294">
                  <c:v>-66</c:v>
                </c:pt>
                <c:pt idx="295">
                  <c:v>-65</c:v>
                </c:pt>
                <c:pt idx="296">
                  <c:v>-64</c:v>
                </c:pt>
                <c:pt idx="297">
                  <c:v>-63</c:v>
                </c:pt>
                <c:pt idx="298">
                  <c:v>-62</c:v>
                </c:pt>
                <c:pt idx="299">
                  <c:v>-61</c:v>
                </c:pt>
                <c:pt idx="300">
                  <c:v>-60</c:v>
                </c:pt>
                <c:pt idx="301">
                  <c:v>-59</c:v>
                </c:pt>
                <c:pt idx="302">
                  <c:v>-58</c:v>
                </c:pt>
                <c:pt idx="303">
                  <c:v>-57</c:v>
                </c:pt>
                <c:pt idx="304">
                  <c:v>-56</c:v>
                </c:pt>
                <c:pt idx="305">
                  <c:v>-55</c:v>
                </c:pt>
                <c:pt idx="306">
                  <c:v>-54</c:v>
                </c:pt>
                <c:pt idx="307">
                  <c:v>-53</c:v>
                </c:pt>
                <c:pt idx="308">
                  <c:v>-52</c:v>
                </c:pt>
                <c:pt idx="309">
                  <c:v>-51</c:v>
                </c:pt>
                <c:pt idx="310">
                  <c:v>-50</c:v>
                </c:pt>
                <c:pt idx="311">
                  <c:v>-49</c:v>
                </c:pt>
                <c:pt idx="312">
                  <c:v>-48</c:v>
                </c:pt>
                <c:pt idx="313">
                  <c:v>-47</c:v>
                </c:pt>
                <c:pt idx="314">
                  <c:v>-46</c:v>
                </c:pt>
                <c:pt idx="315">
                  <c:v>-45</c:v>
                </c:pt>
                <c:pt idx="316">
                  <c:v>-44</c:v>
                </c:pt>
                <c:pt idx="317">
                  <c:v>-43</c:v>
                </c:pt>
                <c:pt idx="318">
                  <c:v>-42</c:v>
                </c:pt>
                <c:pt idx="319">
                  <c:v>-41</c:v>
                </c:pt>
                <c:pt idx="320">
                  <c:v>-40</c:v>
                </c:pt>
                <c:pt idx="321">
                  <c:v>-39</c:v>
                </c:pt>
                <c:pt idx="322">
                  <c:v>-38</c:v>
                </c:pt>
                <c:pt idx="323">
                  <c:v>-37</c:v>
                </c:pt>
                <c:pt idx="324">
                  <c:v>-36</c:v>
                </c:pt>
                <c:pt idx="325">
                  <c:v>-35</c:v>
                </c:pt>
                <c:pt idx="326">
                  <c:v>-34</c:v>
                </c:pt>
                <c:pt idx="327">
                  <c:v>-33</c:v>
                </c:pt>
                <c:pt idx="328">
                  <c:v>-32</c:v>
                </c:pt>
                <c:pt idx="329">
                  <c:v>-31</c:v>
                </c:pt>
                <c:pt idx="330">
                  <c:v>-30</c:v>
                </c:pt>
                <c:pt idx="331">
                  <c:v>-29</c:v>
                </c:pt>
                <c:pt idx="332">
                  <c:v>-28</c:v>
                </c:pt>
                <c:pt idx="333">
                  <c:v>-27</c:v>
                </c:pt>
                <c:pt idx="334">
                  <c:v>-26</c:v>
                </c:pt>
                <c:pt idx="335">
                  <c:v>-25</c:v>
                </c:pt>
                <c:pt idx="336">
                  <c:v>-24</c:v>
                </c:pt>
                <c:pt idx="337">
                  <c:v>-23</c:v>
                </c:pt>
                <c:pt idx="338">
                  <c:v>-22</c:v>
                </c:pt>
                <c:pt idx="339">
                  <c:v>-21</c:v>
                </c:pt>
                <c:pt idx="340">
                  <c:v>-20</c:v>
                </c:pt>
                <c:pt idx="341">
                  <c:v>-19</c:v>
                </c:pt>
                <c:pt idx="342">
                  <c:v>-18</c:v>
                </c:pt>
                <c:pt idx="343">
                  <c:v>-17</c:v>
                </c:pt>
                <c:pt idx="344">
                  <c:v>-16</c:v>
                </c:pt>
                <c:pt idx="345">
                  <c:v>-15</c:v>
                </c:pt>
                <c:pt idx="346">
                  <c:v>-14</c:v>
                </c:pt>
                <c:pt idx="347">
                  <c:v>-13</c:v>
                </c:pt>
                <c:pt idx="348">
                  <c:v>-12</c:v>
                </c:pt>
                <c:pt idx="349">
                  <c:v>-11</c:v>
                </c:pt>
                <c:pt idx="350">
                  <c:v>-10</c:v>
                </c:pt>
                <c:pt idx="351">
                  <c:v>-9</c:v>
                </c:pt>
                <c:pt idx="352">
                  <c:v>-8</c:v>
                </c:pt>
                <c:pt idx="353">
                  <c:v>-7</c:v>
                </c:pt>
                <c:pt idx="354">
                  <c:v>-6</c:v>
                </c:pt>
                <c:pt idx="355">
                  <c:v>-5</c:v>
                </c:pt>
                <c:pt idx="356">
                  <c:v>-4</c:v>
                </c:pt>
                <c:pt idx="357">
                  <c:v>-3</c:v>
                </c:pt>
                <c:pt idx="358">
                  <c:v>-2</c:v>
                </c:pt>
                <c:pt idx="359">
                  <c:v>-1</c:v>
                </c:pt>
                <c:pt idx="360">
                  <c:v>0</c:v>
                </c:pt>
                <c:pt idx="361">
                  <c:v>1</c:v>
                </c:pt>
                <c:pt idx="362">
                  <c:v>2</c:v>
                </c:pt>
                <c:pt idx="363">
                  <c:v>3</c:v>
                </c:pt>
                <c:pt idx="364">
                  <c:v>4</c:v>
                </c:pt>
                <c:pt idx="365">
                  <c:v>5</c:v>
                </c:pt>
                <c:pt idx="366">
                  <c:v>6</c:v>
                </c:pt>
                <c:pt idx="367">
                  <c:v>7</c:v>
                </c:pt>
                <c:pt idx="368">
                  <c:v>8</c:v>
                </c:pt>
                <c:pt idx="369">
                  <c:v>9</c:v>
                </c:pt>
                <c:pt idx="370">
                  <c:v>10</c:v>
                </c:pt>
                <c:pt idx="371">
                  <c:v>11</c:v>
                </c:pt>
                <c:pt idx="372">
                  <c:v>12</c:v>
                </c:pt>
                <c:pt idx="373">
                  <c:v>13</c:v>
                </c:pt>
                <c:pt idx="374">
                  <c:v>14</c:v>
                </c:pt>
                <c:pt idx="375">
                  <c:v>15</c:v>
                </c:pt>
                <c:pt idx="376">
                  <c:v>16</c:v>
                </c:pt>
                <c:pt idx="377">
                  <c:v>17</c:v>
                </c:pt>
                <c:pt idx="378">
                  <c:v>18</c:v>
                </c:pt>
                <c:pt idx="379">
                  <c:v>19</c:v>
                </c:pt>
                <c:pt idx="380">
                  <c:v>20</c:v>
                </c:pt>
                <c:pt idx="381">
                  <c:v>21</c:v>
                </c:pt>
                <c:pt idx="382">
                  <c:v>22</c:v>
                </c:pt>
                <c:pt idx="383">
                  <c:v>23</c:v>
                </c:pt>
                <c:pt idx="384">
                  <c:v>24</c:v>
                </c:pt>
                <c:pt idx="385">
                  <c:v>25</c:v>
                </c:pt>
                <c:pt idx="386">
                  <c:v>26</c:v>
                </c:pt>
                <c:pt idx="387">
                  <c:v>27</c:v>
                </c:pt>
                <c:pt idx="388">
                  <c:v>28</c:v>
                </c:pt>
                <c:pt idx="389">
                  <c:v>29</c:v>
                </c:pt>
                <c:pt idx="390">
                  <c:v>30</c:v>
                </c:pt>
                <c:pt idx="391">
                  <c:v>31</c:v>
                </c:pt>
                <c:pt idx="392">
                  <c:v>32</c:v>
                </c:pt>
                <c:pt idx="393">
                  <c:v>33</c:v>
                </c:pt>
                <c:pt idx="394">
                  <c:v>34</c:v>
                </c:pt>
                <c:pt idx="395">
                  <c:v>35</c:v>
                </c:pt>
                <c:pt idx="396">
                  <c:v>36</c:v>
                </c:pt>
                <c:pt idx="397">
                  <c:v>37</c:v>
                </c:pt>
                <c:pt idx="398">
                  <c:v>38</c:v>
                </c:pt>
                <c:pt idx="399">
                  <c:v>39</c:v>
                </c:pt>
                <c:pt idx="400">
                  <c:v>40</c:v>
                </c:pt>
                <c:pt idx="401">
                  <c:v>41</c:v>
                </c:pt>
                <c:pt idx="402">
                  <c:v>42</c:v>
                </c:pt>
                <c:pt idx="403">
                  <c:v>43</c:v>
                </c:pt>
                <c:pt idx="404">
                  <c:v>44</c:v>
                </c:pt>
                <c:pt idx="405">
                  <c:v>45</c:v>
                </c:pt>
                <c:pt idx="406">
                  <c:v>46</c:v>
                </c:pt>
                <c:pt idx="407">
                  <c:v>47</c:v>
                </c:pt>
                <c:pt idx="408">
                  <c:v>48</c:v>
                </c:pt>
                <c:pt idx="409">
                  <c:v>49</c:v>
                </c:pt>
                <c:pt idx="410">
                  <c:v>50</c:v>
                </c:pt>
                <c:pt idx="411">
                  <c:v>51</c:v>
                </c:pt>
                <c:pt idx="412">
                  <c:v>52</c:v>
                </c:pt>
                <c:pt idx="413">
                  <c:v>53</c:v>
                </c:pt>
                <c:pt idx="414">
                  <c:v>54</c:v>
                </c:pt>
                <c:pt idx="415">
                  <c:v>55</c:v>
                </c:pt>
                <c:pt idx="416">
                  <c:v>56</c:v>
                </c:pt>
                <c:pt idx="417">
                  <c:v>57</c:v>
                </c:pt>
                <c:pt idx="418">
                  <c:v>58</c:v>
                </c:pt>
                <c:pt idx="419">
                  <c:v>59</c:v>
                </c:pt>
                <c:pt idx="420">
                  <c:v>60</c:v>
                </c:pt>
                <c:pt idx="421">
                  <c:v>61</c:v>
                </c:pt>
                <c:pt idx="422">
                  <c:v>62</c:v>
                </c:pt>
                <c:pt idx="423">
                  <c:v>63</c:v>
                </c:pt>
                <c:pt idx="424">
                  <c:v>64</c:v>
                </c:pt>
                <c:pt idx="425">
                  <c:v>65</c:v>
                </c:pt>
                <c:pt idx="426">
                  <c:v>66</c:v>
                </c:pt>
                <c:pt idx="427">
                  <c:v>67</c:v>
                </c:pt>
                <c:pt idx="428">
                  <c:v>68</c:v>
                </c:pt>
                <c:pt idx="429">
                  <c:v>69</c:v>
                </c:pt>
                <c:pt idx="430">
                  <c:v>70</c:v>
                </c:pt>
                <c:pt idx="431">
                  <c:v>71</c:v>
                </c:pt>
                <c:pt idx="432">
                  <c:v>72</c:v>
                </c:pt>
                <c:pt idx="433">
                  <c:v>73</c:v>
                </c:pt>
                <c:pt idx="434">
                  <c:v>74</c:v>
                </c:pt>
                <c:pt idx="435">
                  <c:v>75</c:v>
                </c:pt>
                <c:pt idx="436">
                  <c:v>76</c:v>
                </c:pt>
                <c:pt idx="437">
                  <c:v>77</c:v>
                </c:pt>
                <c:pt idx="438">
                  <c:v>78</c:v>
                </c:pt>
                <c:pt idx="439">
                  <c:v>79</c:v>
                </c:pt>
                <c:pt idx="440">
                  <c:v>80</c:v>
                </c:pt>
                <c:pt idx="441">
                  <c:v>81</c:v>
                </c:pt>
                <c:pt idx="442">
                  <c:v>82</c:v>
                </c:pt>
                <c:pt idx="443">
                  <c:v>83</c:v>
                </c:pt>
                <c:pt idx="444">
                  <c:v>84</c:v>
                </c:pt>
                <c:pt idx="445">
                  <c:v>85</c:v>
                </c:pt>
                <c:pt idx="446">
                  <c:v>86</c:v>
                </c:pt>
                <c:pt idx="447">
                  <c:v>87</c:v>
                </c:pt>
                <c:pt idx="448">
                  <c:v>88</c:v>
                </c:pt>
                <c:pt idx="449">
                  <c:v>89</c:v>
                </c:pt>
                <c:pt idx="450">
                  <c:v>90</c:v>
                </c:pt>
                <c:pt idx="451">
                  <c:v>91</c:v>
                </c:pt>
                <c:pt idx="452">
                  <c:v>92</c:v>
                </c:pt>
                <c:pt idx="453">
                  <c:v>93</c:v>
                </c:pt>
                <c:pt idx="454">
                  <c:v>94</c:v>
                </c:pt>
                <c:pt idx="455">
                  <c:v>95</c:v>
                </c:pt>
                <c:pt idx="456">
                  <c:v>96</c:v>
                </c:pt>
                <c:pt idx="457">
                  <c:v>97</c:v>
                </c:pt>
                <c:pt idx="458">
                  <c:v>98</c:v>
                </c:pt>
                <c:pt idx="459">
                  <c:v>99</c:v>
                </c:pt>
                <c:pt idx="460">
                  <c:v>100</c:v>
                </c:pt>
                <c:pt idx="461">
                  <c:v>101</c:v>
                </c:pt>
                <c:pt idx="462">
                  <c:v>102</c:v>
                </c:pt>
                <c:pt idx="463">
                  <c:v>103</c:v>
                </c:pt>
                <c:pt idx="464">
                  <c:v>104</c:v>
                </c:pt>
                <c:pt idx="465">
                  <c:v>105</c:v>
                </c:pt>
                <c:pt idx="466">
                  <c:v>106</c:v>
                </c:pt>
                <c:pt idx="467">
                  <c:v>107</c:v>
                </c:pt>
                <c:pt idx="468">
                  <c:v>108</c:v>
                </c:pt>
                <c:pt idx="469">
                  <c:v>109</c:v>
                </c:pt>
                <c:pt idx="470">
                  <c:v>110</c:v>
                </c:pt>
                <c:pt idx="471">
                  <c:v>111</c:v>
                </c:pt>
                <c:pt idx="472">
                  <c:v>112</c:v>
                </c:pt>
                <c:pt idx="473">
                  <c:v>113</c:v>
                </c:pt>
                <c:pt idx="474">
                  <c:v>114</c:v>
                </c:pt>
                <c:pt idx="475">
                  <c:v>115</c:v>
                </c:pt>
                <c:pt idx="476">
                  <c:v>116</c:v>
                </c:pt>
                <c:pt idx="477">
                  <c:v>117</c:v>
                </c:pt>
                <c:pt idx="478">
                  <c:v>118</c:v>
                </c:pt>
                <c:pt idx="479">
                  <c:v>119</c:v>
                </c:pt>
                <c:pt idx="480">
                  <c:v>120</c:v>
                </c:pt>
                <c:pt idx="481">
                  <c:v>121</c:v>
                </c:pt>
                <c:pt idx="482">
                  <c:v>122</c:v>
                </c:pt>
                <c:pt idx="483">
                  <c:v>123</c:v>
                </c:pt>
                <c:pt idx="484">
                  <c:v>124</c:v>
                </c:pt>
                <c:pt idx="485">
                  <c:v>125</c:v>
                </c:pt>
                <c:pt idx="486">
                  <c:v>126</c:v>
                </c:pt>
                <c:pt idx="487">
                  <c:v>127</c:v>
                </c:pt>
                <c:pt idx="488">
                  <c:v>128</c:v>
                </c:pt>
                <c:pt idx="489">
                  <c:v>129</c:v>
                </c:pt>
                <c:pt idx="490">
                  <c:v>130</c:v>
                </c:pt>
                <c:pt idx="491">
                  <c:v>131</c:v>
                </c:pt>
                <c:pt idx="492">
                  <c:v>132</c:v>
                </c:pt>
                <c:pt idx="493">
                  <c:v>133</c:v>
                </c:pt>
                <c:pt idx="494">
                  <c:v>134</c:v>
                </c:pt>
                <c:pt idx="495">
                  <c:v>135</c:v>
                </c:pt>
                <c:pt idx="496">
                  <c:v>136</c:v>
                </c:pt>
                <c:pt idx="497">
                  <c:v>137</c:v>
                </c:pt>
                <c:pt idx="498">
                  <c:v>138</c:v>
                </c:pt>
                <c:pt idx="499">
                  <c:v>139</c:v>
                </c:pt>
                <c:pt idx="500">
                  <c:v>140</c:v>
                </c:pt>
                <c:pt idx="501">
                  <c:v>141</c:v>
                </c:pt>
                <c:pt idx="502">
                  <c:v>142</c:v>
                </c:pt>
                <c:pt idx="503">
                  <c:v>143</c:v>
                </c:pt>
                <c:pt idx="504">
                  <c:v>144</c:v>
                </c:pt>
                <c:pt idx="505">
                  <c:v>145</c:v>
                </c:pt>
                <c:pt idx="506">
                  <c:v>146</c:v>
                </c:pt>
                <c:pt idx="507">
                  <c:v>147</c:v>
                </c:pt>
                <c:pt idx="508">
                  <c:v>148</c:v>
                </c:pt>
                <c:pt idx="509">
                  <c:v>149</c:v>
                </c:pt>
                <c:pt idx="510">
                  <c:v>150</c:v>
                </c:pt>
                <c:pt idx="511">
                  <c:v>151</c:v>
                </c:pt>
                <c:pt idx="512">
                  <c:v>152</c:v>
                </c:pt>
                <c:pt idx="513">
                  <c:v>153</c:v>
                </c:pt>
                <c:pt idx="514">
                  <c:v>154</c:v>
                </c:pt>
                <c:pt idx="515">
                  <c:v>155</c:v>
                </c:pt>
                <c:pt idx="516">
                  <c:v>156</c:v>
                </c:pt>
                <c:pt idx="517">
                  <c:v>157</c:v>
                </c:pt>
                <c:pt idx="518">
                  <c:v>158</c:v>
                </c:pt>
                <c:pt idx="519">
                  <c:v>159</c:v>
                </c:pt>
                <c:pt idx="520">
                  <c:v>160</c:v>
                </c:pt>
                <c:pt idx="521">
                  <c:v>161</c:v>
                </c:pt>
                <c:pt idx="522">
                  <c:v>162</c:v>
                </c:pt>
                <c:pt idx="523">
                  <c:v>163</c:v>
                </c:pt>
                <c:pt idx="524">
                  <c:v>164</c:v>
                </c:pt>
                <c:pt idx="525">
                  <c:v>165</c:v>
                </c:pt>
                <c:pt idx="526">
                  <c:v>166</c:v>
                </c:pt>
                <c:pt idx="527">
                  <c:v>167</c:v>
                </c:pt>
                <c:pt idx="528">
                  <c:v>168</c:v>
                </c:pt>
                <c:pt idx="529">
                  <c:v>169</c:v>
                </c:pt>
                <c:pt idx="530">
                  <c:v>170</c:v>
                </c:pt>
                <c:pt idx="531">
                  <c:v>171</c:v>
                </c:pt>
                <c:pt idx="532">
                  <c:v>172</c:v>
                </c:pt>
                <c:pt idx="533">
                  <c:v>173</c:v>
                </c:pt>
                <c:pt idx="534">
                  <c:v>174</c:v>
                </c:pt>
                <c:pt idx="535">
                  <c:v>175</c:v>
                </c:pt>
                <c:pt idx="536">
                  <c:v>176</c:v>
                </c:pt>
                <c:pt idx="537">
                  <c:v>177</c:v>
                </c:pt>
                <c:pt idx="538">
                  <c:v>178</c:v>
                </c:pt>
                <c:pt idx="539">
                  <c:v>179</c:v>
                </c:pt>
                <c:pt idx="540">
                  <c:v>180</c:v>
                </c:pt>
                <c:pt idx="541">
                  <c:v>181</c:v>
                </c:pt>
                <c:pt idx="542">
                  <c:v>182</c:v>
                </c:pt>
                <c:pt idx="543">
                  <c:v>183</c:v>
                </c:pt>
                <c:pt idx="544">
                  <c:v>184</c:v>
                </c:pt>
                <c:pt idx="545">
                  <c:v>185</c:v>
                </c:pt>
                <c:pt idx="546">
                  <c:v>186</c:v>
                </c:pt>
                <c:pt idx="547">
                  <c:v>187</c:v>
                </c:pt>
                <c:pt idx="548">
                  <c:v>188</c:v>
                </c:pt>
                <c:pt idx="549">
                  <c:v>189</c:v>
                </c:pt>
                <c:pt idx="550">
                  <c:v>190</c:v>
                </c:pt>
                <c:pt idx="551">
                  <c:v>191</c:v>
                </c:pt>
                <c:pt idx="552">
                  <c:v>192</c:v>
                </c:pt>
                <c:pt idx="553">
                  <c:v>193</c:v>
                </c:pt>
                <c:pt idx="554">
                  <c:v>194</c:v>
                </c:pt>
                <c:pt idx="555">
                  <c:v>195</c:v>
                </c:pt>
                <c:pt idx="556">
                  <c:v>196</c:v>
                </c:pt>
                <c:pt idx="557">
                  <c:v>197</c:v>
                </c:pt>
                <c:pt idx="558">
                  <c:v>198</c:v>
                </c:pt>
                <c:pt idx="559">
                  <c:v>199</c:v>
                </c:pt>
                <c:pt idx="560">
                  <c:v>200</c:v>
                </c:pt>
                <c:pt idx="561">
                  <c:v>201</c:v>
                </c:pt>
                <c:pt idx="562">
                  <c:v>202</c:v>
                </c:pt>
                <c:pt idx="563">
                  <c:v>203</c:v>
                </c:pt>
                <c:pt idx="564">
                  <c:v>204</c:v>
                </c:pt>
                <c:pt idx="565">
                  <c:v>205</c:v>
                </c:pt>
                <c:pt idx="566">
                  <c:v>206</c:v>
                </c:pt>
                <c:pt idx="567">
                  <c:v>207</c:v>
                </c:pt>
                <c:pt idx="568">
                  <c:v>208</c:v>
                </c:pt>
                <c:pt idx="569">
                  <c:v>209</c:v>
                </c:pt>
                <c:pt idx="570">
                  <c:v>210</c:v>
                </c:pt>
                <c:pt idx="571">
                  <c:v>211</c:v>
                </c:pt>
                <c:pt idx="572">
                  <c:v>212</c:v>
                </c:pt>
                <c:pt idx="573">
                  <c:v>213</c:v>
                </c:pt>
                <c:pt idx="574">
                  <c:v>214</c:v>
                </c:pt>
                <c:pt idx="575">
                  <c:v>215</c:v>
                </c:pt>
                <c:pt idx="576">
                  <c:v>216</c:v>
                </c:pt>
                <c:pt idx="577">
                  <c:v>217</c:v>
                </c:pt>
                <c:pt idx="578">
                  <c:v>218</c:v>
                </c:pt>
                <c:pt idx="579">
                  <c:v>219</c:v>
                </c:pt>
                <c:pt idx="580">
                  <c:v>220</c:v>
                </c:pt>
                <c:pt idx="581">
                  <c:v>221</c:v>
                </c:pt>
                <c:pt idx="582">
                  <c:v>222</c:v>
                </c:pt>
                <c:pt idx="583">
                  <c:v>223</c:v>
                </c:pt>
                <c:pt idx="584">
                  <c:v>224</c:v>
                </c:pt>
                <c:pt idx="585">
                  <c:v>225</c:v>
                </c:pt>
                <c:pt idx="586">
                  <c:v>226</c:v>
                </c:pt>
                <c:pt idx="587">
                  <c:v>227</c:v>
                </c:pt>
                <c:pt idx="588">
                  <c:v>228</c:v>
                </c:pt>
                <c:pt idx="589">
                  <c:v>229</c:v>
                </c:pt>
                <c:pt idx="590">
                  <c:v>230</c:v>
                </c:pt>
                <c:pt idx="591">
                  <c:v>231</c:v>
                </c:pt>
                <c:pt idx="592">
                  <c:v>232</c:v>
                </c:pt>
                <c:pt idx="593">
                  <c:v>233</c:v>
                </c:pt>
                <c:pt idx="594">
                  <c:v>234</c:v>
                </c:pt>
                <c:pt idx="595">
                  <c:v>235</c:v>
                </c:pt>
                <c:pt idx="596">
                  <c:v>236</c:v>
                </c:pt>
                <c:pt idx="597">
                  <c:v>237</c:v>
                </c:pt>
                <c:pt idx="598">
                  <c:v>238</c:v>
                </c:pt>
                <c:pt idx="599">
                  <c:v>239</c:v>
                </c:pt>
                <c:pt idx="600">
                  <c:v>240</c:v>
                </c:pt>
                <c:pt idx="601">
                  <c:v>241</c:v>
                </c:pt>
                <c:pt idx="602">
                  <c:v>242</c:v>
                </c:pt>
                <c:pt idx="603">
                  <c:v>243</c:v>
                </c:pt>
                <c:pt idx="604">
                  <c:v>244</c:v>
                </c:pt>
                <c:pt idx="605">
                  <c:v>245</c:v>
                </c:pt>
                <c:pt idx="606">
                  <c:v>246</c:v>
                </c:pt>
                <c:pt idx="607">
                  <c:v>247</c:v>
                </c:pt>
                <c:pt idx="608">
                  <c:v>248</c:v>
                </c:pt>
                <c:pt idx="609">
                  <c:v>249</c:v>
                </c:pt>
                <c:pt idx="610">
                  <c:v>250</c:v>
                </c:pt>
                <c:pt idx="611">
                  <c:v>251</c:v>
                </c:pt>
                <c:pt idx="612">
                  <c:v>252</c:v>
                </c:pt>
                <c:pt idx="613">
                  <c:v>253</c:v>
                </c:pt>
                <c:pt idx="614">
                  <c:v>254</c:v>
                </c:pt>
                <c:pt idx="615">
                  <c:v>255</c:v>
                </c:pt>
                <c:pt idx="616">
                  <c:v>256</c:v>
                </c:pt>
                <c:pt idx="617">
                  <c:v>257</c:v>
                </c:pt>
                <c:pt idx="618">
                  <c:v>258</c:v>
                </c:pt>
                <c:pt idx="619">
                  <c:v>259</c:v>
                </c:pt>
                <c:pt idx="620">
                  <c:v>260</c:v>
                </c:pt>
                <c:pt idx="621">
                  <c:v>261</c:v>
                </c:pt>
                <c:pt idx="622">
                  <c:v>262</c:v>
                </c:pt>
                <c:pt idx="623">
                  <c:v>263</c:v>
                </c:pt>
                <c:pt idx="624">
                  <c:v>264</c:v>
                </c:pt>
                <c:pt idx="625">
                  <c:v>265</c:v>
                </c:pt>
                <c:pt idx="626">
                  <c:v>266</c:v>
                </c:pt>
                <c:pt idx="627">
                  <c:v>267</c:v>
                </c:pt>
                <c:pt idx="628">
                  <c:v>268</c:v>
                </c:pt>
                <c:pt idx="629">
                  <c:v>269</c:v>
                </c:pt>
                <c:pt idx="630">
                  <c:v>270</c:v>
                </c:pt>
                <c:pt idx="631">
                  <c:v>271</c:v>
                </c:pt>
                <c:pt idx="632">
                  <c:v>272</c:v>
                </c:pt>
                <c:pt idx="633">
                  <c:v>273</c:v>
                </c:pt>
                <c:pt idx="634">
                  <c:v>274</c:v>
                </c:pt>
                <c:pt idx="635">
                  <c:v>275</c:v>
                </c:pt>
                <c:pt idx="636">
                  <c:v>276</c:v>
                </c:pt>
                <c:pt idx="637">
                  <c:v>277</c:v>
                </c:pt>
                <c:pt idx="638">
                  <c:v>278</c:v>
                </c:pt>
                <c:pt idx="639">
                  <c:v>279</c:v>
                </c:pt>
                <c:pt idx="640">
                  <c:v>280</c:v>
                </c:pt>
                <c:pt idx="641">
                  <c:v>281</c:v>
                </c:pt>
                <c:pt idx="642">
                  <c:v>282</c:v>
                </c:pt>
                <c:pt idx="643">
                  <c:v>283</c:v>
                </c:pt>
                <c:pt idx="644">
                  <c:v>284</c:v>
                </c:pt>
                <c:pt idx="645">
                  <c:v>285</c:v>
                </c:pt>
                <c:pt idx="646">
                  <c:v>286</c:v>
                </c:pt>
                <c:pt idx="647">
                  <c:v>287</c:v>
                </c:pt>
                <c:pt idx="648">
                  <c:v>288</c:v>
                </c:pt>
                <c:pt idx="649">
                  <c:v>289</c:v>
                </c:pt>
                <c:pt idx="650">
                  <c:v>290</c:v>
                </c:pt>
                <c:pt idx="651">
                  <c:v>291</c:v>
                </c:pt>
                <c:pt idx="652">
                  <c:v>292</c:v>
                </c:pt>
                <c:pt idx="653">
                  <c:v>293</c:v>
                </c:pt>
                <c:pt idx="654">
                  <c:v>294</c:v>
                </c:pt>
                <c:pt idx="655">
                  <c:v>295</c:v>
                </c:pt>
                <c:pt idx="656">
                  <c:v>296</c:v>
                </c:pt>
                <c:pt idx="657">
                  <c:v>297</c:v>
                </c:pt>
                <c:pt idx="658">
                  <c:v>298</c:v>
                </c:pt>
                <c:pt idx="659">
                  <c:v>299</c:v>
                </c:pt>
                <c:pt idx="660">
                  <c:v>300</c:v>
                </c:pt>
                <c:pt idx="661">
                  <c:v>301</c:v>
                </c:pt>
                <c:pt idx="662">
                  <c:v>302</c:v>
                </c:pt>
                <c:pt idx="663">
                  <c:v>303</c:v>
                </c:pt>
                <c:pt idx="664">
                  <c:v>304</c:v>
                </c:pt>
                <c:pt idx="665">
                  <c:v>305</c:v>
                </c:pt>
                <c:pt idx="666">
                  <c:v>306</c:v>
                </c:pt>
                <c:pt idx="667">
                  <c:v>307</c:v>
                </c:pt>
                <c:pt idx="668">
                  <c:v>308</c:v>
                </c:pt>
                <c:pt idx="669">
                  <c:v>309</c:v>
                </c:pt>
                <c:pt idx="670">
                  <c:v>310</c:v>
                </c:pt>
                <c:pt idx="671">
                  <c:v>311</c:v>
                </c:pt>
                <c:pt idx="672">
                  <c:v>312</c:v>
                </c:pt>
                <c:pt idx="673">
                  <c:v>313</c:v>
                </c:pt>
                <c:pt idx="674">
                  <c:v>314</c:v>
                </c:pt>
                <c:pt idx="675">
                  <c:v>315</c:v>
                </c:pt>
                <c:pt idx="676">
                  <c:v>316</c:v>
                </c:pt>
                <c:pt idx="677">
                  <c:v>317</c:v>
                </c:pt>
                <c:pt idx="678">
                  <c:v>318</c:v>
                </c:pt>
                <c:pt idx="679">
                  <c:v>319</c:v>
                </c:pt>
                <c:pt idx="680">
                  <c:v>320</c:v>
                </c:pt>
                <c:pt idx="681">
                  <c:v>321</c:v>
                </c:pt>
                <c:pt idx="682">
                  <c:v>322</c:v>
                </c:pt>
                <c:pt idx="683">
                  <c:v>323</c:v>
                </c:pt>
                <c:pt idx="684">
                  <c:v>324</c:v>
                </c:pt>
                <c:pt idx="685">
                  <c:v>325</c:v>
                </c:pt>
                <c:pt idx="686">
                  <c:v>326</c:v>
                </c:pt>
                <c:pt idx="687">
                  <c:v>327</c:v>
                </c:pt>
                <c:pt idx="688">
                  <c:v>328</c:v>
                </c:pt>
                <c:pt idx="689">
                  <c:v>329</c:v>
                </c:pt>
                <c:pt idx="690">
                  <c:v>330</c:v>
                </c:pt>
                <c:pt idx="691">
                  <c:v>331</c:v>
                </c:pt>
                <c:pt idx="692">
                  <c:v>332</c:v>
                </c:pt>
                <c:pt idx="693">
                  <c:v>333</c:v>
                </c:pt>
                <c:pt idx="694">
                  <c:v>334</c:v>
                </c:pt>
                <c:pt idx="695">
                  <c:v>335</c:v>
                </c:pt>
                <c:pt idx="696">
                  <c:v>336</c:v>
                </c:pt>
                <c:pt idx="697">
                  <c:v>337</c:v>
                </c:pt>
                <c:pt idx="698">
                  <c:v>338</c:v>
                </c:pt>
                <c:pt idx="699">
                  <c:v>339</c:v>
                </c:pt>
                <c:pt idx="700">
                  <c:v>340</c:v>
                </c:pt>
                <c:pt idx="701">
                  <c:v>341</c:v>
                </c:pt>
                <c:pt idx="702">
                  <c:v>342</c:v>
                </c:pt>
                <c:pt idx="703">
                  <c:v>343</c:v>
                </c:pt>
                <c:pt idx="704">
                  <c:v>344</c:v>
                </c:pt>
                <c:pt idx="705">
                  <c:v>345</c:v>
                </c:pt>
                <c:pt idx="706">
                  <c:v>346</c:v>
                </c:pt>
                <c:pt idx="707">
                  <c:v>347</c:v>
                </c:pt>
                <c:pt idx="708">
                  <c:v>348</c:v>
                </c:pt>
                <c:pt idx="709">
                  <c:v>349</c:v>
                </c:pt>
                <c:pt idx="710">
                  <c:v>350</c:v>
                </c:pt>
                <c:pt idx="711">
                  <c:v>351</c:v>
                </c:pt>
                <c:pt idx="712">
                  <c:v>352</c:v>
                </c:pt>
                <c:pt idx="713">
                  <c:v>353</c:v>
                </c:pt>
                <c:pt idx="714">
                  <c:v>354</c:v>
                </c:pt>
                <c:pt idx="715">
                  <c:v>355</c:v>
                </c:pt>
                <c:pt idx="716">
                  <c:v>356</c:v>
                </c:pt>
                <c:pt idx="717">
                  <c:v>357</c:v>
                </c:pt>
                <c:pt idx="718">
                  <c:v>358</c:v>
                </c:pt>
                <c:pt idx="719">
                  <c:v>359</c:v>
                </c:pt>
                <c:pt idx="720">
                  <c:v>360</c:v>
                </c:pt>
                <c:pt idx="721">
                  <c:v>361</c:v>
                </c:pt>
              </c:numCache>
            </c:numRef>
          </c:xVal>
          <c:yVal>
            <c:numRef>
              <c:f>'Linien- und Zeigerdiagramm'!$M$13:$M$734</c:f>
              <c:numCache>
                <c:formatCode>General</c:formatCode>
                <c:ptCount val="722"/>
                <c:pt idx="0">
                  <c:v>7.8607305130550388E-4</c:v>
                </c:pt>
                <c:pt idx="1">
                  <c:v>7.4816876967813001E-2</c:v>
                </c:pt>
                <c:pt idx="2">
                  <c:v>0.14882489228303841</c:v>
                </c:pt>
                <c:pt idx="3">
                  <c:v>0.2227875767682809</c:v>
                </c:pt>
                <c:pt idx="4">
                  <c:v>0.29668240200219742</c:v>
                </c:pt>
                <c:pt idx="5">
                  <c:v>0.37048686023284877</c:v>
                </c:pt>
                <c:pt idx="6">
                  <c:v>0.44417847123331783</c:v>
                </c:pt>
                <c:pt idx="7">
                  <c:v>0.5177347891490196</c:v>
                </c:pt>
                <c:pt idx="8">
                  <c:v>0.59113340933454117</c:v>
                </c:pt>
                <c:pt idx="9">
                  <c:v>0.66435197517785527</c:v>
                </c:pt>
                <c:pt idx="10">
                  <c:v>0.73736818491003386</c:v>
                </c:pt>
                <c:pt idx="11">
                  <c:v>0.81015979839812602</c:v>
                </c:pt>
                <c:pt idx="12">
                  <c:v>0.88270464391934522</c:v>
                </c:pt>
                <c:pt idx="13">
                  <c:v>0.95498062491437274</c:v>
                </c:pt>
                <c:pt idx="14">
                  <c:v>1.0269657267178067</c:v>
                </c:pt>
                <c:pt idx="15">
                  <c:v>1.0986380232636448</c:v>
                </c:pt>
                <c:pt idx="16">
                  <c:v>1.1699756837637671</c:v>
                </c:pt>
                <c:pt idx="17">
                  <c:v>1.2409569793574278</c:v>
                </c:pt>
                <c:pt idx="18">
                  <c:v>1.3115602897296716</c:v>
                </c:pt>
                <c:pt idx="19">
                  <c:v>1.381764109696719</c:v>
                </c:pt>
                <c:pt idx="20">
                  <c:v>1.4515470557562677</c:v>
                </c:pt>
                <c:pt idx="21">
                  <c:v>1.5208878726007153</c:v>
                </c:pt>
                <c:pt idx="22">
                  <c:v>1.5897654395913512</c:v>
                </c:pt>
                <c:pt idx="23">
                  <c:v>1.6581587771915447</c:v>
                </c:pt>
                <c:pt idx="24">
                  <c:v>1.7260470533569221</c:v>
                </c:pt>
                <c:pt idx="25">
                  <c:v>1.793409589880651</c:v>
                </c:pt>
                <c:pt idx="26">
                  <c:v>1.8602258686918343</c:v>
                </c:pt>
                <c:pt idx="27">
                  <c:v>1.9264755381051442</c:v>
                </c:pt>
                <c:pt idx="28">
                  <c:v>1.9921384190197948</c:v>
                </c:pt>
                <c:pt idx="29">
                  <c:v>2.0571945110659118</c:v>
                </c:pt>
                <c:pt idx="30">
                  <c:v>2.1216239986964958</c:v>
                </c:pt>
                <c:pt idx="31">
                  <c:v>2.1854072572230594</c:v>
                </c:pt>
                <c:pt idx="32">
                  <c:v>2.2485248587931408</c:v>
                </c:pt>
                <c:pt idx="33">
                  <c:v>2.3109575783078848</c:v>
                </c:pt>
                <c:pt idx="34">
                  <c:v>2.3726863992778444</c:v>
                </c:pt>
                <c:pt idx="35">
                  <c:v>2.4336925196152359</c:v>
                </c:pt>
                <c:pt idx="36">
                  <c:v>2.4939573573608986</c:v>
                </c:pt>
                <c:pt idx="37">
                  <c:v>2.5534625563442201</c:v>
                </c:pt>
                <c:pt idx="38">
                  <c:v>2.6121899917742604</c:v>
                </c:pt>
                <c:pt idx="39">
                  <c:v>2.6701217757604305</c:v>
                </c:pt>
                <c:pt idx="40">
                  <c:v>2.7272402627609647</c:v>
                </c:pt>
                <c:pt idx="41">
                  <c:v>2.783528054957638</c:v>
                </c:pt>
                <c:pt idx="42">
                  <c:v>2.8389680075549824</c:v>
                </c:pt>
                <c:pt idx="43">
                  <c:v>2.8935432340024514</c:v>
                </c:pt>
                <c:pt idx="44">
                  <c:v>2.9472371111379241</c:v>
                </c:pt>
                <c:pt idx="45">
                  <c:v>3.0000332842509838</c:v>
                </c:pt>
                <c:pt idx="46">
                  <c:v>3.0519156720644256</c:v>
                </c:pt>
                <c:pt idx="47">
                  <c:v>3.1028684716324819</c:v>
                </c:pt>
                <c:pt idx="48">
                  <c:v>3.1528761631542683</c:v>
                </c:pt>
                <c:pt idx="49">
                  <c:v>3.2019235147009844</c:v>
                </c:pt>
                <c:pt idx="50">
                  <c:v>3.2499955868554373</c:v>
                </c:pt>
                <c:pt idx="51">
                  <c:v>3.2970777372624611</c:v>
                </c:pt>
                <c:pt idx="52">
                  <c:v>3.3431556250888588</c:v>
                </c:pt>
                <c:pt idx="53">
                  <c:v>3.3882152153914995</c:v>
                </c:pt>
                <c:pt idx="54">
                  <c:v>3.4322427833922484</c:v>
                </c:pt>
                <c:pt idx="55">
                  <c:v>3.4752249186584176</c:v>
                </c:pt>
                <c:pt idx="56">
                  <c:v>3.5171485291874767</c:v>
                </c:pt>
                <c:pt idx="57">
                  <c:v>3.5580008453947642</c:v>
                </c:pt>
                <c:pt idx="58">
                  <c:v>3.5977694240029998</c:v>
                </c:pt>
                <c:pt idx="59">
                  <c:v>3.6364421518324042</c:v>
                </c:pt>
                <c:pt idx="60">
                  <c:v>3.6740072494902698</c:v>
                </c:pt>
                <c:pt idx="61">
                  <c:v>3.7104532749588715</c:v>
                </c:pt>
                <c:pt idx="62">
                  <c:v>3.7457691270806053</c:v>
                </c:pt>
                <c:pt idx="63">
                  <c:v>3.779944048939313</c:v>
                </c:pt>
                <c:pt idx="64">
                  <c:v>3.8129676311367473</c:v>
                </c:pt>
                <c:pt idx="65">
                  <c:v>3.8448298149631901</c:v>
                </c:pt>
                <c:pt idx="66">
                  <c:v>3.8755208954612508</c:v>
                </c:pt>
                <c:pt idx="67">
                  <c:v>3.9050315243819136</c:v>
                </c:pt>
                <c:pt idx="68">
                  <c:v>3.9333527130319457</c:v>
                </c:pt>
                <c:pt idx="69">
                  <c:v>3.9604758350117684</c:v>
                </c:pt>
                <c:pt idx="70">
                  <c:v>3.9863926288429932</c:v>
                </c:pt>
                <c:pt idx="71">
                  <c:v>4.0110952004847968</c:v>
                </c:pt>
                <c:pt idx="72">
                  <c:v>4.0345760257383789</c:v>
                </c:pt>
                <c:pt idx="73">
                  <c:v>4.0568279525387823</c:v>
                </c:pt>
                <c:pt idx="74">
                  <c:v>4.0778442031333322</c:v>
                </c:pt>
                <c:pt idx="75">
                  <c:v>4.097618376146106</c:v>
                </c:pt>
                <c:pt idx="76">
                  <c:v>4.1161444485277245</c:v>
                </c:pt>
                <c:pt idx="77">
                  <c:v>4.1334167773899226</c:v>
                </c:pt>
                <c:pt idx="78">
                  <c:v>4.1494301017243398</c:v>
                </c:pt>
                <c:pt idx="79">
                  <c:v>4.1641795440049609</c:v>
                </c:pt>
                <c:pt idx="80">
                  <c:v>4.1776606116737911</c:v>
                </c:pt>
                <c:pt idx="81">
                  <c:v>4.1898691985092311</c:v>
                </c:pt>
                <c:pt idx="82">
                  <c:v>4.2008015858768113</c:v>
                </c:pt>
                <c:pt idx="83">
                  <c:v>4.210454443861857</c:v>
                </c:pt>
                <c:pt idx="84">
                  <c:v>4.2188248322837447</c:v>
                </c:pt>
                <c:pt idx="85">
                  <c:v>4.2259102015914651</c:v>
                </c:pt>
                <c:pt idx="86">
                  <c:v>4.2317083936401891</c:v>
                </c:pt>
                <c:pt idx="87">
                  <c:v>4.2362176423486249</c:v>
                </c:pt>
                <c:pt idx="88">
                  <c:v>4.2394365742369509</c:v>
                </c:pt>
                <c:pt idx="89">
                  <c:v>4.2413642088451642</c:v>
                </c:pt>
                <c:pt idx="90">
                  <c:v>4.2419999590317241</c:v>
                </c:pt>
                <c:pt idx="91">
                  <c:v>4.2413436311523869</c:v>
                </c:pt>
                <c:pt idx="92">
                  <c:v>4.2393954251191897</c:v>
                </c:pt>
                <c:pt idx="93">
                  <c:v>4.2361559343395623</c:v>
                </c:pt>
                <c:pt idx="94">
                  <c:v>4.2316261455355724</c:v>
                </c:pt>
                <c:pt idx="95">
                  <c:v>4.2258074384433861</c:v>
                </c:pt>
                <c:pt idx="96">
                  <c:v>4.218701585393009</c:v>
                </c:pt>
                <c:pt idx="97">
                  <c:v>4.2103107507684454</c:v>
                </c:pt>
                <c:pt idx="98">
                  <c:v>4.2006374903484511</c:v>
                </c:pt>
                <c:pt idx="99">
                  <c:v>4.1896847505280608</c:v>
                </c:pt>
                <c:pt idx="100">
                  <c:v>4.1774558674211395</c:v>
                </c:pt>
                <c:pt idx="101">
                  <c:v>4.1639545658442323</c:v>
                </c:pt>
                <c:pt idx="102">
                  <c:v>4.1491849581820173</c:v>
                </c:pt>
                <c:pt idx="103">
                  <c:v>4.1331515431347023</c:v>
                </c:pt>
                <c:pt idx="104">
                  <c:v>4.1158592043477622</c:v>
                </c:pt>
                <c:pt idx="105">
                  <c:v>4.0973132089244197</c:v>
                </c:pt>
                <c:pt idx="106">
                  <c:v>4.0775192058213294</c:v>
                </c:pt>
                <c:pt idx="107">
                  <c:v>4.0564832241279527</c:v>
                </c:pt>
                <c:pt idx="108">
                  <c:v>4.0342116712301452</c:v>
                </c:pt>
                <c:pt idx="109">
                  <c:v>4.0107113308585216</c:v>
                </c:pt>
                <c:pt idx="110">
                  <c:v>3.9859893610221895</c:v>
                </c:pt>
                <c:pt idx="111">
                  <c:v>3.960053291828475</c:v>
                </c:pt>
                <c:pt idx="112">
                  <c:v>3.932911023189317</c:v>
                </c:pt>
                <c:pt idx="113">
                  <c:v>3.9045708224150188</c:v>
                </c:pt>
                <c:pt idx="114">
                  <c:v>3.8750413216960937</c:v>
                </c:pt>
                <c:pt idx="115">
                  <c:v>3.844331515473971</c:v>
                </c:pt>
                <c:pt idx="116">
                  <c:v>3.8124507577013644</c:v>
                </c:pt>
                <c:pt idx="117">
                  <c:v>3.7794087589931329</c:v>
                </c:pt>
                <c:pt idx="118">
                  <c:v>3.7452155836685175</c:v>
                </c:pt>
                <c:pt idx="119">
                  <c:v>3.7098816466856119</c:v>
                </c:pt>
                <c:pt idx="120">
                  <c:v>3.6734177104690824</c:v>
                </c:pt>
                <c:pt idx="121">
                  <c:v>3.6358348816319914</c:v>
                </c:pt>
                <c:pt idx="122">
                  <c:v>3.5971446075928353</c:v>
                </c:pt>
                <c:pt idx="123">
                  <c:v>3.5573586730887561</c:v>
                </c:pt>
                <c:pt idx="124">
                  <c:v>3.5164891965859897</c:v>
                </c:pt>
                <c:pt idx="125">
                  <c:v>3.4745486265887071</c:v>
                </c:pt>
                <c:pt idx="126">
                  <c:v>3.4315497378472744</c:v>
                </c:pt>
                <c:pt idx="127">
                  <c:v>3.3875056274672022</c:v>
                </c:pt>
                <c:pt idx="128">
                  <c:v>3.3424297109198426</c:v>
                </c:pt>
                <c:pt idx="129">
                  <c:v>3.2963357179561696</c:v>
                </c:pt>
                <c:pt idx="130">
                  <c:v>3.2492376884248118</c:v>
                </c:pt>
                <c:pt idx="131">
                  <c:v>3.2011499679956068</c:v>
                </c:pt>
                <c:pt idx="132">
                  <c:v>3.1520872037900642</c:v>
                </c:pt>
                <c:pt idx="133">
                  <c:v>3.1020643399199397</c:v>
                </c:pt>
                <c:pt idx="134">
                  <c:v>3.0510966129354093</c:v>
                </c:pt>
                <c:pt idx="135">
                  <c:v>2.9991995471841211</c:v>
                </c:pt>
                <c:pt idx="136">
                  <c:v>2.946388950082623</c:v>
                </c:pt>
                <c:pt idx="137">
                  <c:v>2.8926809073015467</c:v>
                </c:pt>
                <c:pt idx="138">
                  <c:v>2.8380917778660466</c:v>
                </c:pt>
                <c:pt idx="139">
                  <c:v>2.7826381891729821</c:v>
                </c:pt>
                <c:pt idx="140">
                  <c:v>2.7263370319263363</c:v>
                </c:pt>
                <c:pt idx="141">
                  <c:v>2.6692054549924658</c:v>
                </c:pt>
                <c:pt idx="142">
                  <c:v>2.6112608601766811</c:v>
                </c:pt>
                <c:pt idx="143">
                  <c:v>2.5525208969228106</c:v>
                </c:pt>
                <c:pt idx="144">
                  <c:v>2.4930034569373278</c:v>
                </c:pt>
                <c:pt idx="145">
                  <c:v>2.4327266687396722</c:v>
                </c:pt>
                <c:pt idx="146">
                  <c:v>2.3717088921404739</c:v>
                </c:pt>
                <c:pt idx="147">
                  <c:v>2.3099687126492814</c:v>
                </c:pt>
                <c:pt idx="148">
                  <c:v>2.2475249358135962</c:v>
                </c:pt>
                <c:pt idx="149">
                  <c:v>2.1843965814908368</c:v>
                </c:pt>
                <c:pt idx="150">
                  <c:v>2.1206028780550592</c:v>
                </c:pt>
                <c:pt idx="151">
                  <c:v>2.0561632565401515</c:v>
                </c:pt>
                <c:pt idx="152">
                  <c:v>1.9910973447212954</c:v>
                </c:pt>
                <c:pt idx="153">
                  <c:v>1.9254249611365224</c:v>
                </c:pt>
                <c:pt idx="154">
                  <c:v>1.8591661090501364</c:v>
                </c:pt>
                <c:pt idx="155">
                  <c:v>1.7923409703598929</c:v>
                </c:pt>
                <c:pt idx="156">
                  <c:v>1.7249698994497569</c:v>
                </c:pt>
                <c:pt idx="157">
                  <c:v>1.6570734169901342</c:v>
                </c:pt>
                <c:pt idx="158">
                  <c:v>1.5886722036874286</c:v>
                </c:pt>
                <c:pt idx="159">
                  <c:v>1.5197870939848854</c:v>
                </c:pt>
                <c:pt idx="160">
                  <c:v>1.4504390697165863</c:v>
                </c:pt>
                <c:pt idx="161">
                  <c:v>1.3806492537165551</c:v>
                </c:pt>
                <c:pt idx="162">
                  <c:v>1.3104389033849264</c:v>
                </c:pt>
                <c:pt idx="163">
                  <c:v>1.2398294042130971</c:v>
                </c:pt>
                <c:pt idx="164">
                  <c:v>1.1688422632699114</c:v>
                </c:pt>
                <c:pt idx="165">
                  <c:v>1.0974991026507575</c:v>
                </c:pt>
                <c:pt idx="166">
                  <c:v>1.0258216528916739</c:v>
                </c:pt>
                <c:pt idx="167">
                  <c:v>0.95383174635041035</c:v>
                </c:pt>
                <c:pt idx="168">
                  <c:v>0.88155131055645131</c:v>
                </c:pt>
                <c:pt idx="169">
                  <c:v>0.80900236153210159</c:v>
                </c:pt>
                <c:pt idx="170">
                  <c:v>0.73620699708655757</c:v>
                </c:pt>
                <c:pt idx="171">
                  <c:v>0.66318739008512617</c:v>
                </c:pt>
                <c:pt idx="172">
                  <c:v>0.58996578169553449</c:v>
                </c:pt>
                <c:pt idx="173">
                  <c:v>0.51656447461345412</c:v>
                </c:pt>
                <c:pt idx="174">
                  <c:v>0.44300582626930407</c:v>
                </c:pt>
                <c:pt idx="175">
                  <c:v>0.3693122420183339</c:v>
                </c:pt>
                <c:pt idx="176">
                  <c:v>0.29550616831616616</c:v>
                </c:pt>
                <c:pt idx="177">
                  <c:v>0.22161008588177164</c:v>
                </c:pt>
                <c:pt idx="178">
                  <c:v>0.14764650285003747</c:v>
                </c:pt>
                <c:pt idx="179">
                  <c:v>7.3637947915971974E-2</c:v>
                </c:pt>
                <c:pt idx="180">
                  <c:v>-3.9303652733979985E-4</c:v>
                </c:pt>
                <c:pt idx="181">
                  <c:v>-7.4423901254979496E-2</c:v>
                </c:pt>
                <c:pt idx="182">
                  <c:v>-0.14843209707849311</c:v>
                </c:pt>
                <c:pt idx="183">
                  <c:v>-0.22239508171417779</c:v>
                </c:pt>
                <c:pt idx="184">
                  <c:v>-0.2962903266492935</c:v>
                </c:pt>
                <c:pt idx="185">
                  <c:v>-0.37009532400404282</c:v>
                </c:pt>
                <c:pt idx="186">
                  <c:v>-0.44378759338730722</c:v>
                </c:pt>
                <c:pt idx="187">
                  <c:v>-0.51734468874395989</c:v>
                </c:pt>
                <c:pt idx="188">
                  <c:v>-0.59074420519177662</c:v>
                </c:pt>
                <c:pt idx="189">
                  <c:v>-0.66396378584575833</c:v>
                </c:pt>
                <c:pt idx="190">
                  <c:v>-0.73698112862785359</c:v>
                </c:pt>
                <c:pt idx="191">
                  <c:v>-0.8097739930600053</c:v>
                </c:pt>
                <c:pt idx="192">
                  <c:v>-0.8823202070383882</c:v>
                </c:pt>
                <c:pt idx="193">
                  <c:v>-0.95459767358687786</c:v>
                </c:pt>
                <c:pt idx="194">
                  <c:v>-1.0265843775875791</c:v>
                </c:pt>
                <c:pt idx="195">
                  <c:v>-1.0982583924864673</c:v>
                </c:pt>
                <c:pt idx="196">
                  <c:v>-1.1695978869720345</c:v>
                </c:pt>
                <c:pt idx="197">
                  <c:v>-1.2405811316249078</c:v>
                </c:pt>
                <c:pt idx="198">
                  <c:v>-1.3111865055364791</c:v>
                </c:pt>
                <c:pt idx="199">
                  <c:v>-1.3813925028944243</c:v>
                </c:pt>
                <c:pt idx="200">
                  <c:v>-1.4511777395332259</c:v>
                </c:pt>
                <c:pt idx="201">
                  <c:v>-1.520520959447585</c:v>
                </c:pt>
                <c:pt idx="202">
                  <c:v>-1.5894010412668444</c:v>
                </c:pt>
                <c:pt idx="203">
                  <c:v>-1.6577970046883743</c:v>
                </c:pt>
                <c:pt idx="204">
                  <c:v>-1.7256880168680007</c:v>
                </c:pt>
                <c:pt idx="205">
                  <c:v>-1.7930533987655168</c:v>
                </c:pt>
                <c:pt idx="206">
                  <c:v>-1.8598726314433487</c:v>
                </c:pt>
                <c:pt idx="207">
                  <c:v>-1.9261253623164516</c:v>
                </c:pt>
                <c:pt idx="208">
                  <c:v>-1.9917914113515414</c:v>
                </c:pt>
                <c:pt idx="209">
                  <c:v>-2.0568507772137634</c:v>
                </c:pt>
                <c:pt idx="210">
                  <c:v>-2.121283643358935</c:v>
                </c:pt>
                <c:pt idx="211">
                  <c:v>-2.1850703840694998</c:v>
                </c:pt>
                <c:pt idx="212">
                  <c:v>-2.2481915704323603</c:v>
                </c:pt>
                <c:pt idx="213">
                  <c:v>-2.3106279762567628</c:v>
                </c:pt>
                <c:pt idx="214">
                  <c:v>-2.3723605839304303</c:v>
                </c:pt>
                <c:pt idx="215">
                  <c:v>-2.4333705902121854</c:v>
                </c:pt>
                <c:pt idx="216">
                  <c:v>-2.4936394119592458</c:v>
                </c:pt>
                <c:pt idx="217">
                  <c:v>-2.5531486917875017</c:v>
                </c:pt>
                <c:pt idx="218">
                  <c:v>-2.6118803036630265</c:v>
                </c:pt>
                <c:pt idx="219">
                  <c:v>-2.669816358423108</c:v>
                </c:pt>
                <c:pt idx="220">
                  <c:v>-2.7269392092251485</c:v>
                </c:pt>
                <c:pt idx="221">
                  <c:v>-2.783231456921742</c:v>
                </c:pt>
                <c:pt idx="222">
                  <c:v>-2.8386759553603138</c:v>
                </c:pt>
                <c:pt idx="223">
                  <c:v>-2.8932558166056919</c:v>
                </c:pt>
                <c:pt idx="224">
                  <c:v>-2.9469544160840315</c:v>
                </c:pt>
                <c:pt idx="225">
                  <c:v>-2.9997553976465312</c:v>
                </c:pt>
                <c:pt idx="226">
                  <c:v>-3.0516426785513717</c:v>
                </c:pt>
                <c:pt idx="227">
                  <c:v>-3.1026004543623911</c:v>
                </c:pt>
                <c:pt idx="228">
                  <c:v>-3.1526132037629808</c:v>
                </c:pt>
                <c:pt idx="229">
                  <c:v>-3.2016656932837542</c:v>
                </c:pt>
                <c:pt idx="230">
                  <c:v>-3.2497429819425339</c:v>
                </c:pt>
                <c:pt idx="231">
                  <c:v>-3.2968304257952497</c:v>
                </c:pt>
                <c:pt idx="232">
                  <c:v>-3.3429136823963641</c:v>
                </c:pt>
                <c:pt idx="233">
                  <c:v>-3.3879787151674625</c:v>
                </c:pt>
                <c:pt idx="234">
                  <c:v>-3.4320117976726792</c:v>
                </c:pt>
                <c:pt idx="235">
                  <c:v>-3.4749995177996542</c:v>
                </c:pt>
                <c:pt idx="236">
                  <c:v>-3.5169287818447543</c:v>
                </c:pt>
                <c:pt idx="237">
                  <c:v>-3.5577868185013042</c:v>
                </c:pt>
                <c:pt idx="238">
                  <c:v>-3.5975611827496219</c:v>
                </c:pt>
                <c:pt idx="239">
                  <c:v>-3.6362397596476694</c:v>
                </c:pt>
                <c:pt idx="240">
                  <c:v>-3.6738107680211627</c:v>
                </c:pt>
                <c:pt idx="241">
                  <c:v>-3.7102627640520214</c:v>
                </c:pt>
                <c:pt idx="242">
                  <c:v>-3.7455846447640564</c:v>
                </c:pt>
                <c:pt idx="243">
                  <c:v>-3.7797656514048512</c:v>
                </c:pt>
                <c:pt idx="244">
                  <c:v>-3.8127953727227841</c:v>
                </c:pt>
                <c:pt idx="245">
                  <c:v>-3.8446637481382124</c:v>
                </c:pt>
                <c:pt idx="246">
                  <c:v>-3.8753610708078385</c:v>
                </c:pt>
                <c:pt idx="247">
                  <c:v>-3.9048779905813342</c:v>
                </c:pt>
                <c:pt idx="248">
                  <c:v>-3.9332055168493225</c:v>
                </c:pt>
                <c:pt idx="249">
                  <c:v>-3.9603350212818409</c:v>
                </c:pt>
                <c:pt idx="250">
                  <c:v>-3.9862582404564564</c:v>
                </c:pt>
                <c:pt idx="251">
                  <c:v>-4.0109672783752393</c:v>
                </c:pt>
                <c:pt idx="252">
                  <c:v>-4.0344546088698197</c:v>
                </c:pt>
                <c:pt idx="253">
                  <c:v>-4.0567130778937903</c:v>
                </c:pt>
                <c:pt idx="254">
                  <c:v>-4.0777359057017781</c:v>
                </c:pt>
                <c:pt idx="255">
                  <c:v>-4.0975166889144878</c:v>
                </c:pt>
                <c:pt idx="256">
                  <c:v>-4.1160494024691294</c:v>
                </c:pt>
                <c:pt idx="257">
                  <c:v>-4.1333284014545963</c:v>
                </c:pt>
                <c:pt idx="258">
                  <c:v>-4.149348422830859</c:v>
                </c:pt>
                <c:pt idx="259">
                  <c:v>-4.1641045870320417</c:v>
                </c:pt>
                <c:pt idx="260">
                  <c:v>-4.1775923994527044</c:v>
                </c:pt>
                <c:pt idx="261">
                  <c:v>-4.1898077518168559</c:v>
                </c:pt>
                <c:pt idx="262">
                  <c:v>-4.2007469234293024</c:v>
                </c:pt>
                <c:pt idx="263">
                  <c:v>-4.2104065823089414</c:v>
                </c:pt>
                <c:pt idx="264">
                  <c:v>-4.2187837862036561</c:v>
                </c:pt>
                <c:pt idx="265">
                  <c:v>-4.2258759834864996</c:v>
                </c:pt>
                <c:pt idx="266">
                  <c:v>-4.2316810139328975</c:v>
                </c:pt>
                <c:pt idx="267">
                  <c:v>-4.236197109378641</c:v>
                </c:pt>
                <c:pt idx="268">
                  <c:v>-4.2394228942584462</c:v>
                </c:pt>
                <c:pt idx="269">
                  <c:v>-4.2413573860249469</c:v>
                </c:pt>
                <c:pt idx="270">
                  <c:v>-4.2419999954479692</c:v>
                </c:pt>
                <c:pt idx="271">
                  <c:v>-4.2413505267940019</c:v>
                </c:pt>
                <c:pt idx="272">
                  <c:v>-4.2394091778858201</c:v>
                </c:pt>
                <c:pt idx="273">
                  <c:v>-4.2361765400422273</c:v>
                </c:pt>
                <c:pt idx="274">
                  <c:v>-4.2316535978979477</c:v>
                </c:pt>
                <c:pt idx="275">
                  <c:v>-4.2258417291037089</c:v>
                </c:pt>
                <c:pt idx="276">
                  <c:v>-4.218742703906627</c:v>
                </c:pt>
                <c:pt idx="277">
                  <c:v>-4.2103586846110002</c:v>
                </c:pt>
                <c:pt idx="278">
                  <c:v>-4.2006922249196919</c:v>
                </c:pt>
                <c:pt idx="279">
                  <c:v>-4.1897462691562897</c:v>
                </c:pt>
                <c:pt idx="280">
                  <c:v>-4.1775241513682912</c:v>
                </c:pt>
                <c:pt idx="281">
                  <c:v>-4.1640295943115841</c:v>
                </c:pt>
                <c:pt idx="282">
                  <c:v>-4.1492667083165173</c:v>
                </c:pt>
                <c:pt idx="283">
                  <c:v>-4.1332399900359365</c:v>
                </c:pt>
                <c:pt idx="284">
                  <c:v>-4.1159543210755372</c:v>
                </c:pt>
                <c:pt idx="285">
                  <c:v>-4.0974149665069675</c:v>
                </c:pt>
                <c:pt idx="286">
                  <c:v>-4.0776275732641336</c:v>
                </c:pt>
                <c:pt idx="287">
                  <c:v>-4.0565981684231858</c:v>
                </c:pt>
                <c:pt idx="288">
                  <c:v>-4.0343331573667278</c:v>
                </c:pt>
                <c:pt idx="289">
                  <c:v>-4.0108393218327816</c:v>
                </c:pt>
                <c:pt idx="290">
                  <c:v>-3.9861238178491365</c:v>
                </c:pt>
                <c:pt idx="291">
                  <c:v>-3.9601941735536732</c:v>
                </c:pt>
                <c:pt idx="292">
                  <c:v>-3.9330582869013582</c:v>
                </c:pt>
                <c:pt idx="293">
                  <c:v>-3.904724423258596</c:v>
                </c:pt>
                <c:pt idx="294">
                  <c:v>-3.8752012128856621</c:v>
                </c:pt>
                <c:pt idx="295">
                  <c:v>-3.8444976483079976</c:v>
                </c:pt>
                <c:pt idx="296">
                  <c:v>-3.8126230815771636</c:v>
                </c:pt>
                <c:pt idx="297">
                  <c:v>-3.7795872214222808</c:v>
                </c:pt>
                <c:pt idx="298">
                  <c:v>-3.7454001302928317</c:v>
                </c:pt>
                <c:pt idx="299">
                  <c:v>-3.7100722212937232</c:v>
                </c:pt>
                <c:pt idx="300">
                  <c:v>-3.6736142550135384</c:v>
                </c:pt>
                <c:pt idx="301">
                  <c:v>-3.6360373362469525</c:v>
                </c:pt>
                <c:pt idx="302">
                  <c:v>-3.597352910612305</c:v>
                </c:pt>
                <c:pt idx="303">
                  <c:v>-3.5575727610653556</c:v>
                </c:pt>
                <c:pt idx="304">
                  <c:v>-3.5167090043102971</c:v>
                </c:pt>
                <c:pt idx="305">
                  <c:v>-3.4747740871091053</c:v>
                </c:pt>
                <c:pt idx="306">
                  <c:v>-3.4317807824903608</c:v>
                </c:pt>
                <c:pt idx="307">
                  <c:v>-3.3877421858586865</c:v>
                </c:pt>
                <c:pt idx="308">
                  <c:v>-3.3426717110059991</c:v>
                </c:pt>
                <c:pt idx="309">
                  <c:v>-3.2965830860257777</c:v>
                </c:pt>
                <c:pt idx="310">
                  <c:v>-3.2494903491316021</c:v>
                </c:pt>
                <c:pt idx="311">
                  <c:v>-3.2014078443812242</c:v>
                </c:pt>
                <c:pt idx="312">
                  <c:v>-3.1523502173074931</c:v>
                </c:pt>
                <c:pt idx="313">
                  <c:v>-3.1023324104574432</c:v>
                </c:pt>
                <c:pt idx="314">
                  <c:v>-3.051369658840918</c:v>
                </c:pt>
                <c:pt idx="315">
                  <c:v>-2.9994774852901145</c:v>
                </c:pt>
                <c:pt idx="316">
                  <c:v>-2.9466716957314545</c:v>
                </c:pt>
                <c:pt idx="317">
                  <c:v>-2.8929683743712338</c:v>
                </c:pt>
                <c:pt idx="318">
                  <c:v>-2.8383838787965008</c:v>
                </c:pt>
                <c:pt idx="319">
                  <c:v>-2.7829348349926755</c:v>
                </c:pt>
                <c:pt idx="320">
                  <c:v>-2.7266381322794109</c:v>
                </c:pt>
                <c:pt idx="321">
                  <c:v>-2.6695109181662451</c:v>
                </c:pt>
                <c:pt idx="322">
                  <c:v>-2.611570593129612</c:v>
                </c:pt>
                <c:pt idx="323">
                  <c:v>-2.5528348053128016</c:v>
                </c:pt>
                <c:pt idx="324">
                  <c:v>-2.4933214451504795</c:v>
                </c:pt>
                <c:pt idx="325">
                  <c:v>-2.4330486399194107</c:v>
                </c:pt>
                <c:pt idx="326">
                  <c:v>-2.3720347482170405</c:v>
                </c:pt>
                <c:pt idx="327">
                  <c:v>-2.3102983543696167</c:v>
                </c:pt>
                <c:pt idx="328">
                  <c:v>-2.2478582627715595</c:v>
                </c:pt>
                <c:pt idx="329">
                  <c:v>-2.1847334921577963</c:v>
                </c:pt>
                <c:pt idx="330">
                  <c:v>-2.1209432698108155</c:v>
                </c:pt>
                <c:pt idx="331">
                  <c:v>-2.0565070257041924</c:v>
                </c:pt>
                <c:pt idx="332">
                  <c:v>-1.9914443865843827</c:v>
                </c:pt>
                <c:pt idx="333">
                  <c:v>-1.9257751699925765</c:v>
                </c:pt>
                <c:pt idx="334">
                  <c:v>-1.8595193782284392</c:v>
                </c:pt>
                <c:pt idx="335">
                  <c:v>-1.7926971922575776</c:v>
                </c:pt>
                <c:pt idx="336">
                  <c:v>-1.7253289655645845</c:v>
                </c:pt>
                <c:pt idx="337">
                  <c:v>-1.6574352179535361</c:v>
                </c:pt>
                <c:pt idx="338">
                  <c:v>-1.5890366292978275</c:v>
                </c:pt>
                <c:pt idx="339">
                  <c:v>-1.5201540332412589</c:v>
                </c:pt>
                <c:pt idx="340">
                  <c:v>-1.4508084108522743</c:v>
                </c:pt>
                <c:pt idx="341">
                  <c:v>-1.3810208842333078</c:v>
                </c:pt>
                <c:pt idx="342">
                  <c:v>-1.3108127100871609</c:v>
                </c:pt>
                <c:pt idx="343">
                  <c:v>-1.2402052732423909</c:v>
                </c:pt>
                <c:pt idx="344">
                  <c:v>-1.1692200801396668</c:v>
                </c:pt>
                <c:pt idx="345">
                  <c:v>-1.0978787522810856</c:v>
                </c:pt>
                <c:pt idx="346">
                  <c:v>-1.0262030196444429</c:v>
                </c:pt>
                <c:pt idx="347">
                  <c:v>-0.9542147140644609</c:v>
                </c:pt>
                <c:pt idx="348">
                  <c:v>-0.88193576258299211</c:v>
                </c:pt>
                <c:pt idx="349">
                  <c:v>-0.80938818077022456</c:v>
                </c:pt>
                <c:pt idx="350">
                  <c:v>-0.7365940660189213</c:v>
                </c:pt>
                <c:pt idx="351">
                  <c:v>-0.66357559081373663</c:v>
                </c:pt>
                <c:pt idx="352">
                  <c:v>-0.59035499597766172</c:v>
                </c:pt>
                <c:pt idx="353">
                  <c:v>-0.51695458389765436</c:v>
                </c:pt>
                <c:pt idx="354">
                  <c:v>-0.44339671173151535</c:v>
                </c:pt>
                <c:pt idx="355">
                  <c:v>-0.36970378459808445</c:v>
                </c:pt>
                <c:pt idx="356">
                  <c:v>-0.29589824875282622</c:v>
                </c:pt>
                <c:pt idx="357">
                  <c:v>-0.22200258475088636</c:v>
                </c:pt>
                <c:pt idx="358">
                  <c:v>-0.14803930059970102</c:v>
                </c:pt>
                <c:pt idx="359">
                  <c:v>-7.403092490324388E-2</c:v>
                </c:pt>
                <c:pt idx="360">
                  <c:v>0</c:v>
                </c:pt>
                <c:pt idx="361">
                  <c:v>7.403092490324388E-2</c:v>
                </c:pt>
                <c:pt idx="362">
                  <c:v>0.14803930059970102</c:v>
                </c:pt>
                <c:pt idx="363">
                  <c:v>0.22200258475088636</c:v>
                </c:pt>
                <c:pt idx="364">
                  <c:v>0.29589824875282622</c:v>
                </c:pt>
                <c:pt idx="365">
                  <c:v>0.36970378459808445</c:v>
                </c:pt>
                <c:pt idx="366">
                  <c:v>0.44339671173151535</c:v>
                </c:pt>
                <c:pt idx="367">
                  <c:v>0.51695458389765436</c:v>
                </c:pt>
                <c:pt idx="368">
                  <c:v>0.59035499597766172</c:v>
                </c:pt>
                <c:pt idx="369">
                  <c:v>0.66357559081373663</c:v>
                </c:pt>
                <c:pt idx="370">
                  <c:v>0.7365940660189213</c:v>
                </c:pt>
                <c:pt idx="371">
                  <c:v>0.80938818077022456</c:v>
                </c:pt>
                <c:pt idx="372">
                  <c:v>0.88193576258299211</c:v>
                </c:pt>
                <c:pt idx="373">
                  <c:v>0.9542147140644609</c:v>
                </c:pt>
                <c:pt idx="374">
                  <c:v>1.0262030196444429</c:v>
                </c:pt>
                <c:pt idx="375">
                  <c:v>1.0978787522810856</c:v>
                </c:pt>
                <c:pt idx="376">
                  <c:v>1.1692200801396668</c:v>
                </c:pt>
                <c:pt idx="377">
                  <c:v>1.2402052732423909</c:v>
                </c:pt>
                <c:pt idx="378">
                  <c:v>1.3108127100871609</c:v>
                </c:pt>
                <c:pt idx="379">
                  <c:v>1.3810208842333078</c:v>
                </c:pt>
                <c:pt idx="380">
                  <c:v>1.4508084108522743</c:v>
                </c:pt>
                <c:pt idx="381">
                  <c:v>1.5201540332412589</c:v>
                </c:pt>
                <c:pt idx="382">
                  <c:v>1.5890366292978275</c:v>
                </c:pt>
                <c:pt idx="383">
                  <c:v>1.6574352179535361</c:v>
                </c:pt>
                <c:pt idx="384">
                  <c:v>1.7253289655645845</c:v>
                </c:pt>
                <c:pt idx="385">
                  <c:v>1.7926971922575776</c:v>
                </c:pt>
                <c:pt idx="386">
                  <c:v>1.8595193782284392</c:v>
                </c:pt>
                <c:pt idx="387">
                  <c:v>1.9257751699925765</c:v>
                </c:pt>
                <c:pt idx="388">
                  <c:v>1.9914443865843827</c:v>
                </c:pt>
                <c:pt idx="389">
                  <c:v>2.0565070257041924</c:v>
                </c:pt>
                <c:pt idx="390">
                  <c:v>2.1209432698108155</c:v>
                </c:pt>
                <c:pt idx="391">
                  <c:v>2.1847334921577963</c:v>
                </c:pt>
                <c:pt idx="392">
                  <c:v>2.2478582627715595</c:v>
                </c:pt>
                <c:pt idx="393">
                  <c:v>2.3102983543696167</c:v>
                </c:pt>
                <c:pt idx="394">
                  <c:v>2.3720347482170405</c:v>
                </c:pt>
                <c:pt idx="395">
                  <c:v>2.4330486399194107</c:v>
                </c:pt>
                <c:pt idx="396">
                  <c:v>2.4933214451504795</c:v>
                </c:pt>
                <c:pt idx="397">
                  <c:v>2.5528348053128016</c:v>
                </c:pt>
                <c:pt idx="398">
                  <c:v>2.611570593129612</c:v>
                </c:pt>
                <c:pt idx="399">
                  <c:v>2.6695109181662451</c:v>
                </c:pt>
                <c:pt idx="400">
                  <c:v>2.7266381322794109</c:v>
                </c:pt>
                <c:pt idx="401">
                  <c:v>2.7829348349926755</c:v>
                </c:pt>
                <c:pt idx="402">
                  <c:v>2.8383838787965008</c:v>
                </c:pt>
                <c:pt idx="403">
                  <c:v>2.8929683743712338</c:v>
                </c:pt>
                <c:pt idx="404">
                  <c:v>2.9466716957314545</c:v>
                </c:pt>
                <c:pt idx="405">
                  <c:v>2.9994774852901145</c:v>
                </c:pt>
                <c:pt idx="406">
                  <c:v>3.051369658840918</c:v>
                </c:pt>
                <c:pt idx="407">
                  <c:v>3.1023324104574432</c:v>
                </c:pt>
                <c:pt idx="408">
                  <c:v>3.1523502173074931</c:v>
                </c:pt>
                <c:pt idx="409">
                  <c:v>3.2014078443812242</c:v>
                </c:pt>
                <c:pt idx="410">
                  <c:v>3.2494903491316021</c:v>
                </c:pt>
                <c:pt idx="411">
                  <c:v>3.2965830860257777</c:v>
                </c:pt>
                <c:pt idx="412">
                  <c:v>3.3426717110059991</c:v>
                </c:pt>
                <c:pt idx="413">
                  <c:v>3.3877421858586865</c:v>
                </c:pt>
                <c:pt idx="414">
                  <c:v>3.4317807824903608</c:v>
                </c:pt>
                <c:pt idx="415">
                  <c:v>3.4747740871091053</c:v>
                </c:pt>
                <c:pt idx="416">
                  <c:v>3.5167090043102971</c:v>
                </c:pt>
                <c:pt idx="417">
                  <c:v>3.5575727610653556</c:v>
                </c:pt>
                <c:pt idx="418">
                  <c:v>3.597352910612305</c:v>
                </c:pt>
                <c:pt idx="419">
                  <c:v>3.6360373362469525</c:v>
                </c:pt>
                <c:pt idx="420">
                  <c:v>3.6736142550135384</c:v>
                </c:pt>
                <c:pt idx="421">
                  <c:v>3.7100722212937232</c:v>
                </c:pt>
                <c:pt idx="422">
                  <c:v>3.7454001302928317</c:v>
                </c:pt>
                <c:pt idx="423">
                  <c:v>3.7795872214222808</c:v>
                </c:pt>
                <c:pt idx="424">
                  <c:v>3.8126230815771636</c:v>
                </c:pt>
                <c:pt idx="425">
                  <c:v>3.8444976483079976</c:v>
                </c:pt>
                <c:pt idx="426">
                  <c:v>3.8752012128856621</c:v>
                </c:pt>
                <c:pt idx="427">
                  <c:v>3.904724423258596</c:v>
                </c:pt>
                <c:pt idx="428">
                  <c:v>3.9330582869013582</c:v>
                </c:pt>
                <c:pt idx="429">
                  <c:v>3.9601941735536732</c:v>
                </c:pt>
                <c:pt idx="430">
                  <c:v>3.9861238178491365</c:v>
                </c:pt>
                <c:pt idx="431">
                  <c:v>4.0108393218327816</c:v>
                </c:pt>
                <c:pt idx="432">
                  <c:v>4.0343331573667278</c:v>
                </c:pt>
                <c:pt idx="433">
                  <c:v>4.0565981684231858</c:v>
                </c:pt>
                <c:pt idx="434">
                  <c:v>4.0776275732641336</c:v>
                </c:pt>
                <c:pt idx="435">
                  <c:v>4.0974149665069675</c:v>
                </c:pt>
                <c:pt idx="436">
                  <c:v>4.1159543210755372</c:v>
                </c:pt>
                <c:pt idx="437">
                  <c:v>4.1332399900359365</c:v>
                </c:pt>
                <c:pt idx="438">
                  <c:v>4.1492667083165173</c:v>
                </c:pt>
                <c:pt idx="439">
                  <c:v>4.1640295943115841</c:v>
                </c:pt>
                <c:pt idx="440">
                  <c:v>4.1775241513682912</c:v>
                </c:pt>
                <c:pt idx="441">
                  <c:v>4.1897462691562897</c:v>
                </c:pt>
                <c:pt idx="442">
                  <c:v>4.2006922249196919</c:v>
                </c:pt>
                <c:pt idx="443">
                  <c:v>4.2103586846110002</c:v>
                </c:pt>
                <c:pt idx="444">
                  <c:v>4.218742703906627</c:v>
                </c:pt>
                <c:pt idx="445">
                  <c:v>4.2258417291037089</c:v>
                </c:pt>
                <c:pt idx="446">
                  <c:v>4.2316535978979477</c:v>
                </c:pt>
                <c:pt idx="447">
                  <c:v>4.2361765400422273</c:v>
                </c:pt>
                <c:pt idx="448">
                  <c:v>4.2394091778858201</c:v>
                </c:pt>
                <c:pt idx="449">
                  <c:v>4.2413505267940019</c:v>
                </c:pt>
                <c:pt idx="450">
                  <c:v>4.2419999954479692</c:v>
                </c:pt>
                <c:pt idx="451">
                  <c:v>4.2413573860249469</c:v>
                </c:pt>
                <c:pt idx="452">
                  <c:v>4.2394228942584462</c:v>
                </c:pt>
                <c:pt idx="453">
                  <c:v>4.236197109378641</c:v>
                </c:pt>
                <c:pt idx="454">
                  <c:v>4.2316810139328975</c:v>
                </c:pt>
                <c:pt idx="455">
                  <c:v>4.2258759834864996</c:v>
                </c:pt>
                <c:pt idx="456">
                  <c:v>4.2187837862036561</c:v>
                </c:pt>
                <c:pt idx="457">
                  <c:v>4.2104065823089414</c:v>
                </c:pt>
                <c:pt idx="458">
                  <c:v>4.2007469234293024</c:v>
                </c:pt>
                <c:pt idx="459">
                  <c:v>4.1898077518168559</c:v>
                </c:pt>
                <c:pt idx="460">
                  <c:v>4.1775923994527044</c:v>
                </c:pt>
                <c:pt idx="461">
                  <c:v>4.1641045870320417</c:v>
                </c:pt>
                <c:pt idx="462">
                  <c:v>4.149348422830859</c:v>
                </c:pt>
                <c:pt idx="463">
                  <c:v>4.1333284014545963</c:v>
                </c:pt>
                <c:pt idx="464">
                  <c:v>4.1160494024691294</c:v>
                </c:pt>
                <c:pt idx="465">
                  <c:v>4.0975166889144878</c:v>
                </c:pt>
                <c:pt idx="466">
                  <c:v>4.0777359057017781</c:v>
                </c:pt>
                <c:pt idx="467">
                  <c:v>4.0567130778937903</c:v>
                </c:pt>
                <c:pt idx="468">
                  <c:v>4.0344546088698197</c:v>
                </c:pt>
                <c:pt idx="469">
                  <c:v>4.0109672783752393</c:v>
                </c:pt>
                <c:pt idx="470">
                  <c:v>3.9862582404564564</c:v>
                </c:pt>
                <c:pt idx="471">
                  <c:v>3.9603350212818409</c:v>
                </c:pt>
                <c:pt idx="472">
                  <c:v>3.9332055168493225</c:v>
                </c:pt>
                <c:pt idx="473">
                  <c:v>3.9048779905813342</c:v>
                </c:pt>
                <c:pt idx="474">
                  <c:v>3.8753610708078385</c:v>
                </c:pt>
                <c:pt idx="475">
                  <c:v>3.8446637481382124</c:v>
                </c:pt>
                <c:pt idx="476">
                  <c:v>3.8127953727227841</c:v>
                </c:pt>
                <c:pt idx="477">
                  <c:v>3.7797656514048512</c:v>
                </c:pt>
                <c:pt idx="478">
                  <c:v>3.7455846447640564</c:v>
                </c:pt>
                <c:pt idx="479">
                  <c:v>3.7102627640520214</c:v>
                </c:pt>
                <c:pt idx="480">
                  <c:v>3.6738107680211627</c:v>
                </c:pt>
                <c:pt idx="481">
                  <c:v>3.6362397596476694</c:v>
                </c:pt>
                <c:pt idx="482">
                  <c:v>3.5975611827496219</c:v>
                </c:pt>
                <c:pt idx="483">
                  <c:v>3.5577868185013042</c:v>
                </c:pt>
                <c:pt idx="484">
                  <c:v>3.5169287818447543</c:v>
                </c:pt>
                <c:pt idx="485">
                  <c:v>3.4749995177996542</c:v>
                </c:pt>
                <c:pt idx="486">
                  <c:v>3.4320117976726792</c:v>
                </c:pt>
                <c:pt idx="487">
                  <c:v>3.3879787151674625</c:v>
                </c:pt>
                <c:pt idx="488">
                  <c:v>3.3429136823963641</c:v>
                </c:pt>
                <c:pt idx="489">
                  <c:v>3.2968304257952497</c:v>
                </c:pt>
                <c:pt idx="490">
                  <c:v>3.2497429819425339</c:v>
                </c:pt>
                <c:pt idx="491">
                  <c:v>3.2016656932837542</c:v>
                </c:pt>
                <c:pt idx="492">
                  <c:v>3.1526132037629808</c:v>
                </c:pt>
                <c:pt idx="493">
                  <c:v>3.1026004543623911</c:v>
                </c:pt>
                <c:pt idx="494">
                  <c:v>3.0516426785513717</c:v>
                </c:pt>
                <c:pt idx="495">
                  <c:v>2.9997553976465312</c:v>
                </c:pt>
                <c:pt idx="496">
                  <c:v>2.9469544160840315</c:v>
                </c:pt>
                <c:pt idx="497">
                  <c:v>2.8932558166056919</c:v>
                </c:pt>
                <c:pt idx="498">
                  <c:v>2.8386759553603138</c:v>
                </c:pt>
                <c:pt idx="499">
                  <c:v>2.783231456921742</c:v>
                </c:pt>
                <c:pt idx="500">
                  <c:v>2.7269392092251485</c:v>
                </c:pt>
                <c:pt idx="501">
                  <c:v>2.669816358423108</c:v>
                </c:pt>
                <c:pt idx="502">
                  <c:v>2.6118803036630265</c:v>
                </c:pt>
                <c:pt idx="503">
                  <c:v>2.5531486917875017</c:v>
                </c:pt>
                <c:pt idx="504">
                  <c:v>2.4936394119592458</c:v>
                </c:pt>
                <c:pt idx="505">
                  <c:v>2.4333705902121854</c:v>
                </c:pt>
                <c:pt idx="506">
                  <c:v>2.3723605839304303</c:v>
                </c:pt>
                <c:pt idx="507">
                  <c:v>2.3106279762567628</c:v>
                </c:pt>
                <c:pt idx="508">
                  <c:v>2.2481915704323603</c:v>
                </c:pt>
                <c:pt idx="509">
                  <c:v>2.1850703840694998</c:v>
                </c:pt>
                <c:pt idx="510">
                  <c:v>2.121283643358935</c:v>
                </c:pt>
                <c:pt idx="511">
                  <c:v>2.0568507772137634</c:v>
                </c:pt>
                <c:pt idx="512">
                  <c:v>1.9917914113515414</c:v>
                </c:pt>
                <c:pt idx="513">
                  <c:v>1.9261253623164516</c:v>
                </c:pt>
                <c:pt idx="514">
                  <c:v>1.8598726314433487</c:v>
                </c:pt>
                <c:pt idx="515">
                  <c:v>1.7930533987655168</c:v>
                </c:pt>
                <c:pt idx="516">
                  <c:v>1.7256880168680007</c:v>
                </c:pt>
                <c:pt idx="517">
                  <c:v>1.6577970046883743</c:v>
                </c:pt>
                <c:pt idx="518">
                  <c:v>1.5894010412668444</c:v>
                </c:pt>
                <c:pt idx="519">
                  <c:v>1.520520959447585</c:v>
                </c:pt>
                <c:pt idx="520">
                  <c:v>1.4511777395332259</c:v>
                </c:pt>
                <c:pt idx="521">
                  <c:v>1.3813925028944243</c:v>
                </c:pt>
                <c:pt idx="522">
                  <c:v>1.3111865055364791</c:v>
                </c:pt>
                <c:pt idx="523">
                  <c:v>1.2405811316249078</c:v>
                </c:pt>
                <c:pt idx="524">
                  <c:v>1.1695978869720345</c:v>
                </c:pt>
                <c:pt idx="525">
                  <c:v>1.0982583924864673</c:v>
                </c:pt>
                <c:pt idx="526">
                  <c:v>1.0265843775875791</c:v>
                </c:pt>
                <c:pt idx="527">
                  <c:v>0.95459767358687786</c:v>
                </c:pt>
                <c:pt idx="528">
                  <c:v>0.8823202070383882</c:v>
                </c:pt>
                <c:pt idx="529">
                  <c:v>0.8097739930600053</c:v>
                </c:pt>
                <c:pt idx="530">
                  <c:v>0.73698112862785359</c:v>
                </c:pt>
                <c:pt idx="531">
                  <c:v>0.66396378584575833</c:v>
                </c:pt>
                <c:pt idx="532">
                  <c:v>0.59074420519177662</c:v>
                </c:pt>
                <c:pt idx="533">
                  <c:v>0.51734468874395989</c:v>
                </c:pt>
                <c:pt idx="534">
                  <c:v>0.44378759338730722</c:v>
                </c:pt>
                <c:pt idx="535">
                  <c:v>0.37009532400404282</c:v>
                </c:pt>
                <c:pt idx="536">
                  <c:v>0.2962903266492935</c:v>
                </c:pt>
                <c:pt idx="537">
                  <c:v>0.22239508171417779</c:v>
                </c:pt>
                <c:pt idx="538">
                  <c:v>0.14843209707849311</c:v>
                </c:pt>
                <c:pt idx="539">
                  <c:v>7.4423901254979496E-2</c:v>
                </c:pt>
                <c:pt idx="540">
                  <c:v>3.9303652733979985E-4</c:v>
                </c:pt>
                <c:pt idx="541">
                  <c:v>-7.3637947915971974E-2</c:v>
                </c:pt>
                <c:pt idx="542">
                  <c:v>-0.14764650285003747</c:v>
                </c:pt>
                <c:pt idx="543">
                  <c:v>-0.22161008588177164</c:v>
                </c:pt>
                <c:pt idx="544">
                  <c:v>-0.29550616831616616</c:v>
                </c:pt>
                <c:pt idx="545">
                  <c:v>-0.3693122420183339</c:v>
                </c:pt>
                <c:pt idx="546">
                  <c:v>-0.44300582626930407</c:v>
                </c:pt>
                <c:pt idx="547">
                  <c:v>-0.51656447461345412</c:v>
                </c:pt>
                <c:pt idx="548">
                  <c:v>-0.58996578169553449</c:v>
                </c:pt>
                <c:pt idx="549">
                  <c:v>-0.66318739008512617</c:v>
                </c:pt>
                <c:pt idx="550">
                  <c:v>-0.73620699708655757</c:v>
                </c:pt>
                <c:pt idx="551">
                  <c:v>-0.80900236153210159</c:v>
                </c:pt>
                <c:pt idx="552">
                  <c:v>-0.88155131055645131</c:v>
                </c:pt>
                <c:pt idx="553">
                  <c:v>-0.95383174635041035</c:v>
                </c:pt>
                <c:pt idx="554">
                  <c:v>-1.0258216528916739</c:v>
                </c:pt>
                <c:pt idx="555">
                  <c:v>-1.0974991026507575</c:v>
                </c:pt>
                <c:pt idx="556">
                  <c:v>-1.1688422632699114</c:v>
                </c:pt>
                <c:pt idx="557">
                  <c:v>-1.2398294042130971</c:v>
                </c:pt>
                <c:pt idx="558">
                  <c:v>-1.3104389033849264</c:v>
                </c:pt>
                <c:pt idx="559">
                  <c:v>-1.3806492537165551</c:v>
                </c:pt>
                <c:pt idx="560">
                  <c:v>-1.4504390697165863</c:v>
                </c:pt>
                <c:pt idx="561">
                  <c:v>-1.5197870939848854</c:v>
                </c:pt>
                <c:pt idx="562">
                  <c:v>-1.5886722036874286</c:v>
                </c:pt>
                <c:pt idx="563">
                  <c:v>-1.6570734169901342</c:v>
                </c:pt>
                <c:pt idx="564">
                  <c:v>-1.7249698994497569</c:v>
                </c:pt>
                <c:pt idx="565">
                  <c:v>-1.7923409703598929</c:v>
                </c:pt>
                <c:pt idx="566">
                  <c:v>-1.8591661090501364</c:v>
                </c:pt>
                <c:pt idx="567">
                  <c:v>-1.9254249611365224</c:v>
                </c:pt>
                <c:pt idx="568">
                  <c:v>-1.9910973447212954</c:v>
                </c:pt>
                <c:pt idx="569">
                  <c:v>-2.0561632565401515</c:v>
                </c:pt>
                <c:pt idx="570">
                  <c:v>-2.1206028780550592</c:v>
                </c:pt>
                <c:pt idx="571">
                  <c:v>-2.1843965814908368</c:v>
                </c:pt>
                <c:pt idx="572">
                  <c:v>-2.2475249358135962</c:v>
                </c:pt>
                <c:pt idx="573">
                  <c:v>-2.3099687126492814</c:v>
                </c:pt>
                <c:pt idx="574">
                  <c:v>-2.3717088921404739</c:v>
                </c:pt>
                <c:pt idx="575">
                  <c:v>-2.4327266687396722</c:v>
                </c:pt>
                <c:pt idx="576">
                  <c:v>-2.4930034569373278</c:v>
                </c:pt>
                <c:pt idx="577">
                  <c:v>-2.5525208969228106</c:v>
                </c:pt>
                <c:pt idx="578">
                  <c:v>-2.6112608601766811</c:v>
                </c:pt>
                <c:pt idx="579">
                  <c:v>-2.6692054549924658</c:v>
                </c:pt>
                <c:pt idx="580">
                  <c:v>-2.7263370319263363</c:v>
                </c:pt>
                <c:pt idx="581">
                  <c:v>-2.7826381891729821</c:v>
                </c:pt>
                <c:pt idx="582">
                  <c:v>-2.8380917778660466</c:v>
                </c:pt>
                <c:pt idx="583">
                  <c:v>-2.8926809073015467</c:v>
                </c:pt>
                <c:pt idx="584">
                  <c:v>-2.946388950082623</c:v>
                </c:pt>
                <c:pt idx="585">
                  <c:v>-2.9991995471841211</c:v>
                </c:pt>
                <c:pt idx="586">
                  <c:v>-3.0510966129354093</c:v>
                </c:pt>
                <c:pt idx="587">
                  <c:v>-3.1020643399199397</c:v>
                </c:pt>
                <c:pt idx="588">
                  <c:v>-3.1520872037900642</c:v>
                </c:pt>
                <c:pt idx="589">
                  <c:v>-3.2011499679956068</c:v>
                </c:pt>
                <c:pt idx="590">
                  <c:v>-3.2492376884248118</c:v>
                </c:pt>
                <c:pt idx="591">
                  <c:v>-3.2963357179561696</c:v>
                </c:pt>
                <c:pt idx="592">
                  <c:v>-3.3424297109198426</c:v>
                </c:pt>
                <c:pt idx="593">
                  <c:v>-3.3875056274672022</c:v>
                </c:pt>
                <c:pt idx="594">
                  <c:v>-3.4315497378472744</c:v>
                </c:pt>
                <c:pt idx="595">
                  <c:v>-3.4745486265887071</c:v>
                </c:pt>
                <c:pt idx="596">
                  <c:v>-3.5164891965859897</c:v>
                </c:pt>
                <c:pt idx="597">
                  <c:v>-3.5573586730887561</c:v>
                </c:pt>
                <c:pt idx="598">
                  <c:v>-3.5971446075928353</c:v>
                </c:pt>
                <c:pt idx="599">
                  <c:v>-3.6358348816319914</c:v>
                </c:pt>
                <c:pt idx="600">
                  <c:v>-3.6734177104690824</c:v>
                </c:pt>
                <c:pt idx="601">
                  <c:v>-3.7098816466856119</c:v>
                </c:pt>
                <c:pt idx="602">
                  <c:v>-3.7452155836685175</c:v>
                </c:pt>
                <c:pt idx="603">
                  <c:v>-3.7794087589931329</c:v>
                </c:pt>
                <c:pt idx="604">
                  <c:v>-3.8124507577013644</c:v>
                </c:pt>
                <c:pt idx="605">
                  <c:v>-3.844331515473971</c:v>
                </c:pt>
                <c:pt idx="606">
                  <c:v>-3.8750413216960937</c:v>
                </c:pt>
                <c:pt idx="607">
                  <c:v>-3.9045708224150188</c:v>
                </c:pt>
                <c:pt idx="608">
                  <c:v>-3.932911023189317</c:v>
                </c:pt>
                <c:pt idx="609">
                  <c:v>-3.960053291828475</c:v>
                </c:pt>
                <c:pt idx="610">
                  <c:v>-3.9859893610221895</c:v>
                </c:pt>
                <c:pt idx="611">
                  <c:v>-4.0107113308585216</c:v>
                </c:pt>
                <c:pt idx="612">
                  <c:v>-4.0342116712301452</c:v>
                </c:pt>
                <c:pt idx="613">
                  <c:v>-4.0564832241279527</c:v>
                </c:pt>
                <c:pt idx="614">
                  <c:v>-4.0775192058213294</c:v>
                </c:pt>
                <c:pt idx="615">
                  <c:v>-4.0973132089244197</c:v>
                </c:pt>
                <c:pt idx="616">
                  <c:v>-4.1158592043477622</c:v>
                </c:pt>
                <c:pt idx="617">
                  <c:v>-4.1331515431347023</c:v>
                </c:pt>
                <c:pt idx="618">
                  <c:v>-4.1491849581820173</c:v>
                </c:pt>
                <c:pt idx="619">
                  <c:v>-4.1639545658442323</c:v>
                </c:pt>
                <c:pt idx="620">
                  <c:v>-4.1774558674211395</c:v>
                </c:pt>
                <c:pt idx="621">
                  <c:v>-4.1896847505280608</c:v>
                </c:pt>
                <c:pt idx="622">
                  <c:v>-4.2006374903484511</c:v>
                </c:pt>
                <c:pt idx="623">
                  <c:v>-4.2103107507684454</c:v>
                </c:pt>
                <c:pt idx="624">
                  <c:v>-4.218701585393009</c:v>
                </c:pt>
                <c:pt idx="625">
                  <c:v>-4.2258074384433861</c:v>
                </c:pt>
                <c:pt idx="626">
                  <c:v>-4.2316261455355724</c:v>
                </c:pt>
                <c:pt idx="627">
                  <c:v>-4.2361559343395623</c:v>
                </c:pt>
                <c:pt idx="628">
                  <c:v>-4.2393954251191897</c:v>
                </c:pt>
                <c:pt idx="629">
                  <c:v>-4.2413436311523869</c:v>
                </c:pt>
                <c:pt idx="630">
                  <c:v>-4.2419999590317241</c:v>
                </c:pt>
                <c:pt idx="631">
                  <c:v>-4.2413642088451642</c:v>
                </c:pt>
                <c:pt idx="632">
                  <c:v>-4.2394365742369509</c:v>
                </c:pt>
                <c:pt idx="633">
                  <c:v>-4.2362176423486249</c:v>
                </c:pt>
                <c:pt idx="634">
                  <c:v>-4.2317083936401891</c:v>
                </c:pt>
                <c:pt idx="635">
                  <c:v>-4.2259102015914651</c:v>
                </c:pt>
                <c:pt idx="636">
                  <c:v>-4.2188248322837447</c:v>
                </c:pt>
                <c:pt idx="637">
                  <c:v>-4.210454443861857</c:v>
                </c:pt>
                <c:pt idx="638">
                  <c:v>-4.2008015858768113</c:v>
                </c:pt>
                <c:pt idx="639">
                  <c:v>-4.1898691985092311</c:v>
                </c:pt>
                <c:pt idx="640">
                  <c:v>-4.1776606116737911</c:v>
                </c:pt>
                <c:pt idx="641">
                  <c:v>-4.1641795440049609</c:v>
                </c:pt>
                <c:pt idx="642">
                  <c:v>-4.1494301017243398</c:v>
                </c:pt>
                <c:pt idx="643">
                  <c:v>-4.1334167773899226</c:v>
                </c:pt>
                <c:pt idx="644">
                  <c:v>-4.1161444485277245</c:v>
                </c:pt>
                <c:pt idx="645">
                  <c:v>-4.097618376146106</c:v>
                </c:pt>
                <c:pt idx="646">
                  <c:v>-4.0778442031333322</c:v>
                </c:pt>
                <c:pt idx="647">
                  <c:v>-4.0568279525387823</c:v>
                </c:pt>
                <c:pt idx="648">
                  <c:v>-4.0345760257383789</c:v>
                </c:pt>
                <c:pt idx="649">
                  <c:v>-4.0110952004847968</c:v>
                </c:pt>
                <c:pt idx="650">
                  <c:v>-3.9863926288429932</c:v>
                </c:pt>
                <c:pt idx="651">
                  <c:v>-3.9604758350117684</c:v>
                </c:pt>
                <c:pt idx="652">
                  <c:v>-3.9333527130319457</c:v>
                </c:pt>
                <c:pt idx="653">
                  <c:v>-3.9050315243819136</c:v>
                </c:pt>
                <c:pt idx="654">
                  <c:v>-3.8755208954612508</c:v>
                </c:pt>
                <c:pt idx="655">
                  <c:v>-3.8448298149631901</c:v>
                </c:pt>
                <c:pt idx="656">
                  <c:v>-3.8129676311367473</c:v>
                </c:pt>
                <c:pt idx="657">
                  <c:v>-3.779944048939313</c:v>
                </c:pt>
                <c:pt idx="658">
                  <c:v>-3.7457691270806053</c:v>
                </c:pt>
                <c:pt idx="659">
                  <c:v>-3.7104532749588715</c:v>
                </c:pt>
                <c:pt idx="660">
                  <c:v>-3.6740072494902698</c:v>
                </c:pt>
                <c:pt idx="661">
                  <c:v>-3.6364421518324042</c:v>
                </c:pt>
                <c:pt idx="662">
                  <c:v>-3.5977694240029998</c:v>
                </c:pt>
                <c:pt idx="663">
                  <c:v>-3.5580008453947642</c:v>
                </c:pt>
                <c:pt idx="664">
                  <c:v>-3.5171485291874767</c:v>
                </c:pt>
                <c:pt idx="665">
                  <c:v>-3.4752249186584176</c:v>
                </c:pt>
                <c:pt idx="666">
                  <c:v>-3.4322427833922484</c:v>
                </c:pt>
                <c:pt idx="667">
                  <c:v>-3.3882152153914995</c:v>
                </c:pt>
                <c:pt idx="668">
                  <c:v>-3.3431556250888588</c:v>
                </c:pt>
                <c:pt idx="669">
                  <c:v>-3.2970777372624611</c:v>
                </c:pt>
                <c:pt idx="670">
                  <c:v>-3.2499955868554373</c:v>
                </c:pt>
                <c:pt idx="671">
                  <c:v>-3.2019235147009844</c:v>
                </c:pt>
                <c:pt idx="672">
                  <c:v>-3.1528761631542683</c:v>
                </c:pt>
                <c:pt idx="673">
                  <c:v>-3.1028684716324819</c:v>
                </c:pt>
                <c:pt idx="674">
                  <c:v>-3.0519156720644256</c:v>
                </c:pt>
                <c:pt idx="675">
                  <c:v>-3.0000332842509838</c:v>
                </c:pt>
                <c:pt idx="676">
                  <c:v>-2.9472371111379241</c:v>
                </c:pt>
                <c:pt idx="677">
                  <c:v>-2.8935432340024514</c:v>
                </c:pt>
                <c:pt idx="678">
                  <c:v>-2.8389680075549824</c:v>
                </c:pt>
                <c:pt idx="679">
                  <c:v>-2.783528054957638</c:v>
                </c:pt>
                <c:pt idx="680">
                  <c:v>-2.7272402627609647</c:v>
                </c:pt>
                <c:pt idx="681">
                  <c:v>-2.6701217757604305</c:v>
                </c:pt>
                <c:pt idx="682">
                  <c:v>-2.6121899917742604</c:v>
                </c:pt>
                <c:pt idx="683">
                  <c:v>-2.5534625563442201</c:v>
                </c:pt>
                <c:pt idx="684">
                  <c:v>-2.4939573573608986</c:v>
                </c:pt>
                <c:pt idx="685">
                  <c:v>-2.4336925196152359</c:v>
                </c:pt>
                <c:pt idx="686">
                  <c:v>-2.3726863992778444</c:v>
                </c:pt>
                <c:pt idx="687">
                  <c:v>-2.3109575783078848</c:v>
                </c:pt>
                <c:pt idx="688">
                  <c:v>-2.2485248587931408</c:v>
                </c:pt>
                <c:pt idx="689">
                  <c:v>-2.1854072572230594</c:v>
                </c:pt>
                <c:pt idx="690">
                  <c:v>-2.1216239986964958</c:v>
                </c:pt>
                <c:pt idx="691">
                  <c:v>-2.0571945110659118</c:v>
                </c:pt>
                <c:pt idx="692">
                  <c:v>-1.9921384190197948</c:v>
                </c:pt>
                <c:pt idx="693">
                  <c:v>-1.9264755381051442</c:v>
                </c:pt>
                <c:pt idx="694">
                  <c:v>-1.8602258686918343</c:v>
                </c:pt>
                <c:pt idx="695">
                  <c:v>-1.793409589880651</c:v>
                </c:pt>
                <c:pt idx="696">
                  <c:v>-1.7260470533569221</c:v>
                </c:pt>
                <c:pt idx="697">
                  <c:v>-1.6581587771915447</c:v>
                </c:pt>
                <c:pt idx="698">
                  <c:v>-1.5897654395913512</c:v>
                </c:pt>
                <c:pt idx="699">
                  <c:v>-1.5208878726007153</c:v>
                </c:pt>
                <c:pt idx="700">
                  <c:v>-1.4515470557562677</c:v>
                </c:pt>
                <c:pt idx="701">
                  <c:v>-1.381764109696719</c:v>
                </c:pt>
                <c:pt idx="702">
                  <c:v>-1.3115602897296716</c:v>
                </c:pt>
                <c:pt idx="703">
                  <c:v>-1.2409569793574278</c:v>
                </c:pt>
                <c:pt idx="704">
                  <c:v>-1.1699756837637671</c:v>
                </c:pt>
                <c:pt idx="705">
                  <c:v>-1.0986380232636448</c:v>
                </c:pt>
                <c:pt idx="706">
                  <c:v>-1.0269657267178067</c:v>
                </c:pt>
                <c:pt idx="707">
                  <c:v>-0.95498062491437274</c:v>
                </c:pt>
                <c:pt idx="708">
                  <c:v>-0.88270464391934522</c:v>
                </c:pt>
                <c:pt idx="709">
                  <c:v>-0.81015979839812602</c:v>
                </c:pt>
                <c:pt idx="710">
                  <c:v>-0.73736818491003386</c:v>
                </c:pt>
                <c:pt idx="711">
                  <c:v>-0.66435197517785527</c:v>
                </c:pt>
                <c:pt idx="712">
                  <c:v>-0.59113340933454117</c:v>
                </c:pt>
                <c:pt idx="713">
                  <c:v>-0.5177347891490196</c:v>
                </c:pt>
                <c:pt idx="714">
                  <c:v>-0.44417847123331783</c:v>
                </c:pt>
                <c:pt idx="715">
                  <c:v>-0.37048686023284877</c:v>
                </c:pt>
                <c:pt idx="716">
                  <c:v>-0.29668240200219742</c:v>
                </c:pt>
                <c:pt idx="717">
                  <c:v>-0.2227875767682809</c:v>
                </c:pt>
                <c:pt idx="718">
                  <c:v>-0.14882489228303841</c:v>
                </c:pt>
                <c:pt idx="719">
                  <c:v>-7.4816876967813001E-2</c:v>
                </c:pt>
                <c:pt idx="720">
                  <c:v>-7.8607305130550388E-4</c:v>
                </c:pt>
                <c:pt idx="721">
                  <c:v>7.3244970296545142E-2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62080"/>
        <c:axId val="68464000"/>
      </c:scatterChart>
      <c:valAx>
        <c:axId val="68462080"/>
        <c:scaling>
          <c:orientation val="minMax"/>
          <c:max val="360"/>
          <c:min val="-360"/>
        </c:scaling>
        <c:delete val="0"/>
        <c:axPos val="b"/>
        <c:numFmt formatCode="General" sourceLinked="1"/>
        <c:majorTickMark val="out"/>
        <c:minorTickMark val="none"/>
        <c:tickLblPos val="nextTo"/>
        <c:crossAx val="68464000"/>
        <c:crosses val="autoZero"/>
        <c:crossBetween val="midCat"/>
        <c:majorUnit val="90"/>
      </c:valAx>
      <c:valAx>
        <c:axId val="68464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462080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none"/>
          </c:marker>
          <c:xVal>
            <c:numRef>
              <c:f>'Wirk- Blind- und Scheinleistung'!$K$2:$L$2</c:f>
              <c:numCache>
                <c:formatCode>General</c:formatCode>
                <c:ptCount val="2"/>
                <c:pt idx="0">
                  <c:v>-11</c:v>
                </c:pt>
                <c:pt idx="1">
                  <c:v>11</c:v>
                </c:pt>
              </c:numCache>
            </c:numRef>
          </c:xVal>
          <c:yVal>
            <c:numRef>
              <c:f>'Wirk- Blind- und Scheinleistung'!$M$2:$N$2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spPr>
            <a:ln>
              <a:noFill/>
            </a:ln>
          </c:spPr>
          <c:marker>
            <c:symbol val="none"/>
          </c:marker>
          <c:xVal>
            <c:numRef>
              <c:f>'Wirk- Blind- und Scheinleistung'!$K$3:$L$3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'Wirk- Blind- und Scheinleistung'!$M$3:$N$3</c:f>
              <c:numCache>
                <c:formatCode>General</c:formatCode>
                <c:ptCount val="2"/>
                <c:pt idx="0">
                  <c:v>-11</c:v>
                </c:pt>
                <c:pt idx="1">
                  <c:v>11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'Wirk- Blind- und Scheinleistung'!$J$5</c:f>
              <c:strCache>
                <c:ptCount val="1"/>
                <c:pt idx="0">
                  <c:v>U-kartesisch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tailEnd type="stealth"/>
            </a:ln>
          </c:spPr>
          <c:marker>
            <c:symbol val="none"/>
          </c:marker>
          <c:xVal>
            <c:numRef>
              <c:f>'Wirk- Blind- und Scheinleistung'!$K$5:$L$5</c:f>
              <c:numCache>
                <c:formatCode>General</c:formatCode>
                <c:ptCount val="2"/>
                <c:pt idx="0">
                  <c:v>0</c:v>
                </c:pt>
                <c:pt idx="1">
                  <c:v>7.969588423358581</c:v>
                </c:pt>
              </c:numCache>
            </c:numRef>
          </c:xVal>
          <c:yVal>
            <c:numRef>
              <c:f>'Wirk- Blind- und Scheinleistung'!$M$5:$N$5</c:f>
              <c:numCache>
                <c:formatCode>General</c:formatCode>
                <c:ptCount val="2"/>
                <c:pt idx="0">
                  <c:v>0</c:v>
                </c:pt>
                <c:pt idx="1">
                  <c:v>0.69689336506304334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'Wirk- Blind- und Scheinleistung'!$J$6</c:f>
              <c:strCache>
                <c:ptCount val="1"/>
                <c:pt idx="0">
                  <c:v>I-katesisch</c:v>
                </c:pt>
              </c:strCache>
            </c:strRef>
          </c:tx>
          <c:spPr>
            <a:ln w="25400">
              <a:solidFill>
                <a:srgbClr val="FF0000"/>
              </a:solidFill>
              <a:tailEnd type="stealth"/>
            </a:ln>
          </c:spPr>
          <c:marker>
            <c:symbol val="none"/>
          </c:marker>
          <c:xVal>
            <c:numRef>
              <c:f>'Wirk- Blind- und Scheinleistung'!$K$6:$L$6</c:f>
              <c:numCache>
                <c:formatCode>General</c:formatCode>
                <c:ptCount val="2"/>
                <c:pt idx="0">
                  <c:v>0</c:v>
                </c:pt>
                <c:pt idx="1">
                  <c:v>7.5180250437854745</c:v>
                </c:pt>
              </c:numCache>
            </c:numRef>
          </c:xVal>
          <c:yVal>
            <c:numRef>
              <c:f>'Wirk- Blind- und Scheinleistung'!$M$6:$N$6</c:f>
              <c:numCache>
                <c:formatCode>General</c:formatCode>
                <c:ptCount val="2"/>
                <c:pt idx="0">
                  <c:v>0</c:v>
                </c:pt>
                <c:pt idx="1">
                  <c:v>-2.7348307883696235</c:v>
                </c:pt>
              </c:numCache>
            </c:numRef>
          </c:yVal>
          <c:smooth val="0"/>
        </c:ser>
        <c:ser>
          <c:idx val="4"/>
          <c:order val="4"/>
          <c:tx>
            <c:v>S kartesisch</c:v>
          </c:tx>
          <c:spPr>
            <a:ln>
              <a:solidFill>
                <a:schemeClr val="tx1"/>
              </a:solidFill>
              <a:tailEnd type="stealth"/>
            </a:ln>
          </c:spPr>
          <c:marker>
            <c:symbol val="none"/>
          </c:marker>
          <c:xVal>
            <c:numRef>
              <c:f>'Wirk- Blind- und Scheinleistung'!$K$10:$L$10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'Wirk- Blind- und Scheinleistung'!$M$10:$N$10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v>P Kartesisch</c:v>
          </c:tx>
          <c:spPr>
            <a:ln>
              <a:solidFill>
                <a:schemeClr val="tx1"/>
              </a:solidFill>
              <a:tailEnd type="stealth"/>
            </a:ln>
          </c:spPr>
          <c:marker>
            <c:symbol val="none"/>
          </c:marker>
          <c:xVal>
            <c:numRef>
              <c:f>'Wirk- Blind- und Scheinleistung'!$K$12:$L$12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'Wirk- Blind- und Scheinleistung'!$M$12:$N$12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v>Q kartesisch</c:v>
          </c:tx>
          <c:spPr>
            <a:ln>
              <a:solidFill>
                <a:schemeClr val="tx1"/>
              </a:solidFill>
              <a:tailEnd type="stealth"/>
            </a:ln>
          </c:spPr>
          <c:marker>
            <c:symbol val="none"/>
          </c:marker>
          <c:xVal>
            <c:numRef>
              <c:f>'Wirk- Blind- und Scheinleistung'!$K$13:$L$13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'Wirk- Blind- und Scheinleistung'!$M$13:$N$13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93344"/>
        <c:axId val="73678848"/>
      </c:scatterChart>
      <c:valAx>
        <c:axId val="7159334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3678848"/>
        <c:crosses val="autoZero"/>
        <c:crossBetween val="midCat"/>
      </c:valAx>
      <c:valAx>
        <c:axId val="73678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593344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Spannung</c:v>
          </c:tx>
          <c:marker>
            <c:symbol val="none"/>
          </c:marker>
          <c:xVal>
            <c:numRef>
              <c:f>'Wirk- Blind- und Scheinleistung'!$J$25:$J$746</c:f>
              <c:numCache>
                <c:formatCode>General</c:formatCode>
                <c:ptCount val="722"/>
                <c:pt idx="0">
                  <c:v>-360</c:v>
                </c:pt>
                <c:pt idx="1">
                  <c:v>-359</c:v>
                </c:pt>
                <c:pt idx="2">
                  <c:v>-358</c:v>
                </c:pt>
                <c:pt idx="3">
                  <c:v>-357</c:v>
                </c:pt>
                <c:pt idx="4">
                  <c:v>-356</c:v>
                </c:pt>
                <c:pt idx="5">
                  <c:v>-355</c:v>
                </c:pt>
                <c:pt idx="6">
                  <c:v>-354</c:v>
                </c:pt>
                <c:pt idx="7">
                  <c:v>-353</c:v>
                </c:pt>
                <c:pt idx="8">
                  <c:v>-352</c:v>
                </c:pt>
                <c:pt idx="9">
                  <c:v>-351</c:v>
                </c:pt>
                <c:pt idx="10">
                  <c:v>-350</c:v>
                </c:pt>
                <c:pt idx="11">
                  <c:v>-349</c:v>
                </c:pt>
                <c:pt idx="12">
                  <c:v>-348</c:v>
                </c:pt>
                <c:pt idx="13">
                  <c:v>-347</c:v>
                </c:pt>
                <c:pt idx="14">
                  <c:v>-346</c:v>
                </c:pt>
                <c:pt idx="15">
                  <c:v>-345</c:v>
                </c:pt>
                <c:pt idx="16">
                  <c:v>-344</c:v>
                </c:pt>
                <c:pt idx="17">
                  <c:v>-343</c:v>
                </c:pt>
                <c:pt idx="18">
                  <c:v>-342</c:v>
                </c:pt>
                <c:pt idx="19">
                  <c:v>-341</c:v>
                </c:pt>
                <c:pt idx="20">
                  <c:v>-340</c:v>
                </c:pt>
                <c:pt idx="21">
                  <c:v>-339</c:v>
                </c:pt>
                <c:pt idx="22">
                  <c:v>-338</c:v>
                </c:pt>
                <c:pt idx="23">
                  <c:v>-337</c:v>
                </c:pt>
                <c:pt idx="24">
                  <c:v>-336</c:v>
                </c:pt>
                <c:pt idx="25">
                  <c:v>-335</c:v>
                </c:pt>
                <c:pt idx="26">
                  <c:v>-334</c:v>
                </c:pt>
                <c:pt idx="27">
                  <c:v>-333</c:v>
                </c:pt>
                <c:pt idx="28">
                  <c:v>-332</c:v>
                </c:pt>
                <c:pt idx="29">
                  <c:v>-331</c:v>
                </c:pt>
                <c:pt idx="30">
                  <c:v>-330</c:v>
                </c:pt>
                <c:pt idx="31">
                  <c:v>-329</c:v>
                </c:pt>
                <c:pt idx="32">
                  <c:v>-328</c:v>
                </c:pt>
                <c:pt idx="33">
                  <c:v>-327</c:v>
                </c:pt>
                <c:pt idx="34">
                  <c:v>-326</c:v>
                </c:pt>
                <c:pt idx="35">
                  <c:v>-325</c:v>
                </c:pt>
                <c:pt idx="36">
                  <c:v>-324</c:v>
                </c:pt>
                <c:pt idx="37">
                  <c:v>-323</c:v>
                </c:pt>
                <c:pt idx="38">
                  <c:v>-322</c:v>
                </c:pt>
                <c:pt idx="39">
                  <c:v>-321</c:v>
                </c:pt>
                <c:pt idx="40">
                  <c:v>-320</c:v>
                </c:pt>
                <c:pt idx="41">
                  <c:v>-319</c:v>
                </c:pt>
                <c:pt idx="42">
                  <c:v>-318</c:v>
                </c:pt>
                <c:pt idx="43">
                  <c:v>-317</c:v>
                </c:pt>
                <c:pt idx="44">
                  <c:v>-316</c:v>
                </c:pt>
                <c:pt idx="45">
                  <c:v>-315</c:v>
                </c:pt>
                <c:pt idx="46">
                  <c:v>-314</c:v>
                </c:pt>
                <c:pt idx="47">
                  <c:v>-313</c:v>
                </c:pt>
                <c:pt idx="48">
                  <c:v>-312</c:v>
                </c:pt>
                <c:pt idx="49">
                  <c:v>-311</c:v>
                </c:pt>
                <c:pt idx="50">
                  <c:v>-310</c:v>
                </c:pt>
                <c:pt idx="51">
                  <c:v>-309</c:v>
                </c:pt>
                <c:pt idx="52">
                  <c:v>-308</c:v>
                </c:pt>
                <c:pt idx="53">
                  <c:v>-307</c:v>
                </c:pt>
                <c:pt idx="54">
                  <c:v>-306</c:v>
                </c:pt>
                <c:pt idx="55">
                  <c:v>-305</c:v>
                </c:pt>
                <c:pt idx="56">
                  <c:v>-304</c:v>
                </c:pt>
                <c:pt idx="57">
                  <c:v>-303</c:v>
                </c:pt>
                <c:pt idx="58">
                  <c:v>-302</c:v>
                </c:pt>
                <c:pt idx="59">
                  <c:v>-301</c:v>
                </c:pt>
                <c:pt idx="60">
                  <c:v>-300</c:v>
                </c:pt>
                <c:pt idx="61">
                  <c:v>-299</c:v>
                </c:pt>
                <c:pt idx="62">
                  <c:v>-298</c:v>
                </c:pt>
                <c:pt idx="63">
                  <c:v>-297</c:v>
                </c:pt>
                <c:pt idx="64">
                  <c:v>-296</c:v>
                </c:pt>
                <c:pt idx="65">
                  <c:v>-295</c:v>
                </c:pt>
                <c:pt idx="66">
                  <c:v>-294</c:v>
                </c:pt>
                <c:pt idx="67">
                  <c:v>-293</c:v>
                </c:pt>
                <c:pt idx="68">
                  <c:v>-292</c:v>
                </c:pt>
                <c:pt idx="69">
                  <c:v>-291</c:v>
                </c:pt>
                <c:pt idx="70">
                  <c:v>-290</c:v>
                </c:pt>
                <c:pt idx="71">
                  <c:v>-289</c:v>
                </c:pt>
                <c:pt idx="72">
                  <c:v>-288</c:v>
                </c:pt>
                <c:pt idx="73">
                  <c:v>-287</c:v>
                </c:pt>
                <c:pt idx="74">
                  <c:v>-286</c:v>
                </c:pt>
                <c:pt idx="75">
                  <c:v>-285</c:v>
                </c:pt>
                <c:pt idx="76">
                  <c:v>-284</c:v>
                </c:pt>
                <c:pt idx="77">
                  <c:v>-283</c:v>
                </c:pt>
                <c:pt idx="78">
                  <c:v>-282</c:v>
                </c:pt>
                <c:pt idx="79">
                  <c:v>-281</c:v>
                </c:pt>
                <c:pt idx="80">
                  <c:v>-280</c:v>
                </c:pt>
                <c:pt idx="81">
                  <c:v>-279</c:v>
                </c:pt>
                <c:pt idx="82">
                  <c:v>-278</c:v>
                </c:pt>
                <c:pt idx="83">
                  <c:v>-277</c:v>
                </c:pt>
                <c:pt idx="84">
                  <c:v>-276</c:v>
                </c:pt>
                <c:pt idx="85">
                  <c:v>-275</c:v>
                </c:pt>
                <c:pt idx="86">
                  <c:v>-274</c:v>
                </c:pt>
                <c:pt idx="87">
                  <c:v>-273</c:v>
                </c:pt>
                <c:pt idx="88">
                  <c:v>-272</c:v>
                </c:pt>
                <c:pt idx="89">
                  <c:v>-271</c:v>
                </c:pt>
                <c:pt idx="90">
                  <c:v>-270</c:v>
                </c:pt>
                <c:pt idx="91">
                  <c:v>-269</c:v>
                </c:pt>
                <c:pt idx="92">
                  <c:v>-268</c:v>
                </c:pt>
                <c:pt idx="93">
                  <c:v>-267</c:v>
                </c:pt>
                <c:pt idx="94">
                  <c:v>-266</c:v>
                </c:pt>
                <c:pt idx="95">
                  <c:v>-265</c:v>
                </c:pt>
                <c:pt idx="96">
                  <c:v>-264</c:v>
                </c:pt>
                <c:pt idx="97">
                  <c:v>-263</c:v>
                </c:pt>
                <c:pt idx="98">
                  <c:v>-262</c:v>
                </c:pt>
                <c:pt idx="99">
                  <c:v>-261</c:v>
                </c:pt>
                <c:pt idx="100">
                  <c:v>-260</c:v>
                </c:pt>
                <c:pt idx="101">
                  <c:v>-259</c:v>
                </c:pt>
                <c:pt idx="102">
                  <c:v>-258</c:v>
                </c:pt>
                <c:pt idx="103">
                  <c:v>-257</c:v>
                </c:pt>
                <c:pt idx="104">
                  <c:v>-256</c:v>
                </c:pt>
                <c:pt idx="105">
                  <c:v>-255</c:v>
                </c:pt>
                <c:pt idx="106">
                  <c:v>-254</c:v>
                </c:pt>
                <c:pt idx="107">
                  <c:v>-253</c:v>
                </c:pt>
                <c:pt idx="108">
                  <c:v>-252</c:v>
                </c:pt>
                <c:pt idx="109">
                  <c:v>-251</c:v>
                </c:pt>
                <c:pt idx="110">
                  <c:v>-250</c:v>
                </c:pt>
                <c:pt idx="111">
                  <c:v>-249</c:v>
                </c:pt>
                <c:pt idx="112">
                  <c:v>-248</c:v>
                </c:pt>
                <c:pt idx="113">
                  <c:v>-247</c:v>
                </c:pt>
                <c:pt idx="114">
                  <c:v>-246</c:v>
                </c:pt>
                <c:pt idx="115">
                  <c:v>-245</c:v>
                </c:pt>
                <c:pt idx="116">
                  <c:v>-244</c:v>
                </c:pt>
                <c:pt idx="117">
                  <c:v>-243</c:v>
                </c:pt>
                <c:pt idx="118">
                  <c:v>-242</c:v>
                </c:pt>
                <c:pt idx="119">
                  <c:v>-241</c:v>
                </c:pt>
                <c:pt idx="120">
                  <c:v>-240</c:v>
                </c:pt>
                <c:pt idx="121">
                  <c:v>-239</c:v>
                </c:pt>
                <c:pt idx="122">
                  <c:v>-238</c:v>
                </c:pt>
                <c:pt idx="123">
                  <c:v>-237</c:v>
                </c:pt>
                <c:pt idx="124">
                  <c:v>-236</c:v>
                </c:pt>
                <c:pt idx="125">
                  <c:v>-235</c:v>
                </c:pt>
                <c:pt idx="126">
                  <c:v>-234</c:v>
                </c:pt>
                <c:pt idx="127">
                  <c:v>-233</c:v>
                </c:pt>
                <c:pt idx="128">
                  <c:v>-232</c:v>
                </c:pt>
                <c:pt idx="129">
                  <c:v>-231</c:v>
                </c:pt>
                <c:pt idx="130">
                  <c:v>-230</c:v>
                </c:pt>
                <c:pt idx="131">
                  <c:v>-229</c:v>
                </c:pt>
                <c:pt idx="132">
                  <c:v>-228</c:v>
                </c:pt>
                <c:pt idx="133">
                  <c:v>-227</c:v>
                </c:pt>
                <c:pt idx="134">
                  <c:v>-226</c:v>
                </c:pt>
                <c:pt idx="135">
                  <c:v>-225</c:v>
                </c:pt>
                <c:pt idx="136">
                  <c:v>-224</c:v>
                </c:pt>
                <c:pt idx="137">
                  <c:v>-223</c:v>
                </c:pt>
                <c:pt idx="138">
                  <c:v>-222</c:v>
                </c:pt>
                <c:pt idx="139">
                  <c:v>-221</c:v>
                </c:pt>
                <c:pt idx="140">
                  <c:v>-220</c:v>
                </c:pt>
                <c:pt idx="141">
                  <c:v>-219</c:v>
                </c:pt>
                <c:pt idx="142">
                  <c:v>-218</c:v>
                </c:pt>
                <c:pt idx="143">
                  <c:v>-217</c:v>
                </c:pt>
                <c:pt idx="144">
                  <c:v>-216</c:v>
                </c:pt>
                <c:pt idx="145">
                  <c:v>-215</c:v>
                </c:pt>
                <c:pt idx="146">
                  <c:v>-214</c:v>
                </c:pt>
                <c:pt idx="147">
                  <c:v>-213</c:v>
                </c:pt>
                <c:pt idx="148">
                  <c:v>-212</c:v>
                </c:pt>
                <c:pt idx="149">
                  <c:v>-211</c:v>
                </c:pt>
                <c:pt idx="150">
                  <c:v>-210</c:v>
                </c:pt>
                <c:pt idx="151">
                  <c:v>-209</c:v>
                </c:pt>
                <c:pt idx="152">
                  <c:v>-208</c:v>
                </c:pt>
                <c:pt idx="153">
                  <c:v>-207</c:v>
                </c:pt>
                <c:pt idx="154">
                  <c:v>-206</c:v>
                </c:pt>
                <c:pt idx="155">
                  <c:v>-205</c:v>
                </c:pt>
                <c:pt idx="156">
                  <c:v>-204</c:v>
                </c:pt>
                <c:pt idx="157">
                  <c:v>-203</c:v>
                </c:pt>
                <c:pt idx="158">
                  <c:v>-202</c:v>
                </c:pt>
                <c:pt idx="159">
                  <c:v>-201</c:v>
                </c:pt>
                <c:pt idx="160">
                  <c:v>-200</c:v>
                </c:pt>
                <c:pt idx="161">
                  <c:v>-199</c:v>
                </c:pt>
                <c:pt idx="162">
                  <c:v>-198</c:v>
                </c:pt>
                <c:pt idx="163">
                  <c:v>-197</c:v>
                </c:pt>
                <c:pt idx="164">
                  <c:v>-196</c:v>
                </c:pt>
                <c:pt idx="165">
                  <c:v>-195</c:v>
                </c:pt>
                <c:pt idx="166">
                  <c:v>-194</c:v>
                </c:pt>
                <c:pt idx="167">
                  <c:v>-193</c:v>
                </c:pt>
                <c:pt idx="168">
                  <c:v>-192</c:v>
                </c:pt>
                <c:pt idx="169">
                  <c:v>-191</c:v>
                </c:pt>
                <c:pt idx="170">
                  <c:v>-190</c:v>
                </c:pt>
                <c:pt idx="171">
                  <c:v>-189</c:v>
                </c:pt>
                <c:pt idx="172">
                  <c:v>-188</c:v>
                </c:pt>
                <c:pt idx="173">
                  <c:v>-187</c:v>
                </c:pt>
                <c:pt idx="174">
                  <c:v>-186</c:v>
                </c:pt>
                <c:pt idx="175">
                  <c:v>-185</c:v>
                </c:pt>
                <c:pt idx="176">
                  <c:v>-184</c:v>
                </c:pt>
                <c:pt idx="177">
                  <c:v>-183</c:v>
                </c:pt>
                <c:pt idx="178">
                  <c:v>-182</c:v>
                </c:pt>
                <c:pt idx="179">
                  <c:v>-181</c:v>
                </c:pt>
                <c:pt idx="180">
                  <c:v>-180</c:v>
                </c:pt>
                <c:pt idx="181">
                  <c:v>-179</c:v>
                </c:pt>
                <c:pt idx="182">
                  <c:v>-178</c:v>
                </c:pt>
                <c:pt idx="183">
                  <c:v>-177</c:v>
                </c:pt>
                <c:pt idx="184">
                  <c:v>-176</c:v>
                </c:pt>
                <c:pt idx="185">
                  <c:v>-175</c:v>
                </c:pt>
                <c:pt idx="186">
                  <c:v>-174</c:v>
                </c:pt>
                <c:pt idx="187">
                  <c:v>-173</c:v>
                </c:pt>
                <c:pt idx="188">
                  <c:v>-172</c:v>
                </c:pt>
                <c:pt idx="189">
                  <c:v>-171</c:v>
                </c:pt>
                <c:pt idx="190">
                  <c:v>-170</c:v>
                </c:pt>
                <c:pt idx="191">
                  <c:v>-169</c:v>
                </c:pt>
                <c:pt idx="192">
                  <c:v>-168</c:v>
                </c:pt>
                <c:pt idx="193">
                  <c:v>-167</c:v>
                </c:pt>
                <c:pt idx="194">
                  <c:v>-166</c:v>
                </c:pt>
                <c:pt idx="195">
                  <c:v>-165</c:v>
                </c:pt>
                <c:pt idx="196">
                  <c:v>-164</c:v>
                </c:pt>
                <c:pt idx="197">
                  <c:v>-163</c:v>
                </c:pt>
                <c:pt idx="198">
                  <c:v>-162</c:v>
                </c:pt>
                <c:pt idx="199">
                  <c:v>-161</c:v>
                </c:pt>
                <c:pt idx="200">
                  <c:v>-160</c:v>
                </c:pt>
                <c:pt idx="201">
                  <c:v>-159</c:v>
                </c:pt>
                <c:pt idx="202">
                  <c:v>-158</c:v>
                </c:pt>
                <c:pt idx="203">
                  <c:v>-157</c:v>
                </c:pt>
                <c:pt idx="204">
                  <c:v>-156</c:v>
                </c:pt>
                <c:pt idx="205">
                  <c:v>-155</c:v>
                </c:pt>
                <c:pt idx="206">
                  <c:v>-154</c:v>
                </c:pt>
                <c:pt idx="207">
                  <c:v>-153</c:v>
                </c:pt>
                <c:pt idx="208">
                  <c:v>-152</c:v>
                </c:pt>
                <c:pt idx="209">
                  <c:v>-151</c:v>
                </c:pt>
                <c:pt idx="210">
                  <c:v>-150</c:v>
                </c:pt>
                <c:pt idx="211">
                  <c:v>-149</c:v>
                </c:pt>
                <c:pt idx="212">
                  <c:v>-148</c:v>
                </c:pt>
                <c:pt idx="213">
                  <c:v>-147</c:v>
                </c:pt>
                <c:pt idx="214">
                  <c:v>-146</c:v>
                </c:pt>
                <c:pt idx="215">
                  <c:v>-145</c:v>
                </c:pt>
                <c:pt idx="216">
                  <c:v>-144</c:v>
                </c:pt>
                <c:pt idx="217">
                  <c:v>-143</c:v>
                </c:pt>
                <c:pt idx="218">
                  <c:v>-142</c:v>
                </c:pt>
                <c:pt idx="219">
                  <c:v>-141</c:v>
                </c:pt>
                <c:pt idx="220">
                  <c:v>-140</c:v>
                </c:pt>
                <c:pt idx="221">
                  <c:v>-139</c:v>
                </c:pt>
                <c:pt idx="222">
                  <c:v>-138</c:v>
                </c:pt>
                <c:pt idx="223">
                  <c:v>-137</c:v>
                </c:pt>
                <c:pt idx="224">
                  <c:v>-136</c:v>
                </c:pt>
                <c:pt idx="225">
                  <c:v>-135</c:v>
                </c:pt>
                <c:pt idx="226">
                  <c:v>-134</c:v>
                </c:pt>
                <c:pt idx="227">
                  <c:v>-133</c:v>
                </c:pt>
                <c:pt idx="228">
                  <c:v>-132</c:v>
                </c:pt>
                <c:pt idx="229">
                  <c:v>-131</c:v>
                </c:pt>
                <c:pt idx="230">
                  <c:v>-130</c:v>
                </c:pt>
                <c:pt idx="231">
                  <c:v>-129</c:v>
                </c:pt>
                <c:pt idx="232">
                  <c:v>-128</c:v>
                </c:pt>
                <c:pt idx="233">
                  <c:v>-127</c:v>
                </c:pt>
                <c:pt idx="234">
                  <c:v>-126</c:v>
                </c:pt>
                <c:pt idx="235">
                  <c:v>-125</c:v>
                </c:pt>
                <c:pt idx="236">
                  <c:v>-124</c:v>
                </c:pt>
                <c:pt idx="237">
                  <c:v>-123</c:v>
                </c:pt>
                <c:pt idx="238">
                  <c:v>-122</c:v>
                </c:pt>
                <c:pt idx="239">
                  <c:v>-121</c:v>
                </c:pt>
                <c:pt idx="240">
                  <c:v>-120</c:v>
                </c:pt>
                <c:pt idx="241">
                  <c:v>-119</c:v>
                </c:pt>
                <c:pt idx="242">
                  <c:v>-118</c:v>
                </c:pt>
                <c:pt idx="243">
                  <c:v>-117</c:v>
                </c:pt>
                <c:pt idx="244">
                  <c:v>-116</c:v>
                </c:pt>
                <c:pt idx="245">
                  <c:v>-115</c:v>
                </c:pt>
                <c:pt idx="246">
                  <c:v>-114</c:v>
                </c:pt>
                <c:pt idx="247">
                  <c:v>-113</c:v>
                </c:pt>
                <c:pt idx="248">
                  <c:v>-112</c:v>
                </c:pt>
                <c:pt idx="249">
                  <c:v>-111</c:v>
                </c:pt>
                <c:pt idx="250">
                  <c:v>-110</c:v>
                </c:pt>
                <c:pt idx="251">
                  <c:v>-109</c:v>
                </c:pt>
                <c:pt idx="252">
                  <c:v>-108</c:v>
                </c:pt>
                <c:pt idx="253">
                  <c:v>-107</c:v>
                </c:pt>
                <c:pt idx="254">
                  <c:v>-106</c:v>
                </c:pt>
                <c:pt idx="255">
                  <c:v>-105</c:v>
                </c:pt>
                <c:pt idx="256">
                  <c:v>-104</c:v>
                </c:pt>
                <c:pt idx="257">
                  <c:v>-103</c:v>
                </c:pt>
                <c:pt idx="258">
                  <c:v>-102</c:v>
                </c:pt>
                <c:pt idx="259">
                  <c:v>-101</c:v>
                </c:pt>
                <c:pt idx="260">
                  <c:v>-100</c:v>
                </c:pt>
                <c:pt idx="261">
                  <c:v>-99</c:v>
                </c:pt>
                <c:pt idx="262">
                  <c:v>-98</c:v>
                </c:pt>
                <c:pt idx="263">
                  <c:v>-97</c:v>
                </c:pt>
                <c:pt idx="264">
                  <c:v>-96</c:v>
                </c:pt>
                <c:pt idx="265">
                  <c:v>-95</c:v>
                </c:pt>
                <c:pt idx="266">
                  <c:v>-94</c:v>
                </c:pt>
                <c:pt idx="267">
                  <c:v>-93</c:v>
                </c:pt>
                <c:pt idx="268">
                  <c:v>-92</c:v>
                </c:pt>
                <c:pt idx="269">
                  <c:v>-91</c:v>
                </c:pt>
                <c:pt idx="270">
                  <c:v>-90</c:v>
                </c:pt>
                <c:pt idx="271">
                  <c:v>-89</c:v>
                </c:pt>
                <c:pt idx="272">
                  <c:v>-88</c:v>
                </c:pt>
                <c:pt idx="273">
                  <c:v>-87</c:v>
                </c:pt>
                <c:pt idx="274">
                  <c:v>-86</c:v>
                </c:pt>
                <c:pt idx="275">
                  <c:v>-85</c:v>
                </c:pt>
                <c:pt idx="276">
                  <c:v>-84</c:v>
                </c:pt>
                <c:pt idx="277">
                  <c:v>-83</c:v>
                </c:pt>
                <c:pt idx="278">
                  <c:v>-82</c:v>
                </c:pt>
                <c:pt idx="279">
                  <c:v>-81</c:v>
                </c:pt>
                <c:pt idx="280">
                  <c:v>-80</c:v>
                </c:pt>
                <c:pt idx="281">
                  <c:v>-79</c:v>
                </c:pt>
                <c:pt idx="282">
                  <c:v>-78</c:v>
                </c:pt>
                <c:pt idx="283">
                  <c:v>-77</c:v>
                </c:pt>
                <c:pt idx="284">
                  <c:v>-76</c:v>
                </c:pt>
                <c:pt idx="285">
                  <c:v>-75</c:v>
                </c:pt>
                <c:pt idx="286">
                  <c:v>-74</c:v>
                </c:pt>
                <c:pt idx="287">
                  <c:v>-73</c:v>
                </c:pt>
                <c:pt idx="288">
                  <c:v>-72</c:v>
                </c:pt>
                <c:pt idx="289">
                  <c:v>-71</c:v>
                </c:pt>
                <c:pt idx="290">
                  <c:v>-70</c:v>
                </c:pt>
                <c:pt idx="291">
                  <c:v>-69</c:v>
                </c:pt>
                <c:pt idx="292">
                  <c:v>-68</c:v>
                </c:pt>
                <c:pt idx="293">
                  <c:v>-67</c:v>
                </c:pt>
                <c:pt idx="294">
                  <c:v>-66</c:v>
                </c:pt>
                <c:pt idx="295">
                  <c:v>-65</c:v>
                </c:pt>
                <c:pt idx="296">
                  <c:v>-64</c:v>
                </c:pt>
                <c:pt idx="297">
                  <c:v>-63</c:v>
                </c:pt>
                <c:pt idx="298">
                  <c:v>-62</c:v>
                </c:pt>
                <c:pt idx="299">
                  <c:v>-61</c:v>
                </c:pt>
                <c:pt idx="300">
                  <c:v>-60</c:v>
                </c:pt>
                <c:pt idx="301">
                  <c:v>-59</c:v>
                </c:pt>
                <c:pt idx="302">
                  <c:v>-58</c:v>
                </c:pt>
                <c:pt idx="303">
                  <c:v>-57</c:v>
                </c:pt>
                <c:pt idx="304">
                  <c:v>-56</c:v>
                </c:pt>
                <c:pt idx="305">
                  <c:v>-55</c:v>
                </c:pt>
                <c:pt idx="306">
                  <c:v>-54</c:v>
                </c:pt>
                <c:pt idx="307">
                  <c:v>-53</c:v>
                </c:pt>
                <c:pt idx="308">
                  <c:v>-52</c:v>
                </c:pt>
                <c:pt idx="309">
                  <c:v>-51</c:v>
                </c:pt>
                <c:pt idx="310">
                  <c:v>-50</c:v>
                </c:pt>
                <c:pt idx="311">
                  <c:v>-49</c:v>
                </c:pt>
                <c:pt idx="312">
                  <c:v>-48</c:v>
                </c:pt>
                <c:pt idx="313">
                  <c:v>-47</c:v>
                </c:pt>
                <c:pt idx="314">
                  <c:v>-46</c:v>
                </c:pt>
                <c:pt idx="315">
                  <c:v>-45</c:v>
                </c:pt>
                <c:pt idx="316">
                  <c:v>-44</c:v>
                </c:pt>
                <c:pt idx="317">
                  <c:v>-43</c:v>
                </c:pt>
                <c:pt idx="318">
                  <c:v>-42</c:v>
                </c:pt>
                <c:pt idx="319">
                  <c:v>-41</c:v>
                </c:pt>
                <c:pt idx="320">
                  <c:v>-40</c:v>
                </c:pt>
                <c:pt idx="321">
                  <c:v>-39</c:v>
                </c:pt>
                <c:pt idx="322">
                  <c:v>-38</c:v>
                </c:pt>
                <c:pt idx="323">
                  <c:v>-37</c:v>
                </c:pt>
                <c:pt idx="324">
                  <c:v>-36</c:v>
                </c:pt>
                <c:pt idx="325">
                  <c:v>-35</c:v>
                </c:pt>
                <c:pt idx="326">
                  <c:v>-34</c:v>
                </c:pt>
                <c:pt idx="327">
                  <c:v>-33</c:v>
                </c:pt>
                <c:pt idx="328">
                  <c:v>-32</c:v>
                </c:pt>
                <c:pt idx="329">
                  <c:v>-31</c:v>
                </c:pt>
                <c:pt idx="330">
                  <c:v>-30</c:v>
                </c:pt>
                <c:pt idx="331">
                  <c:v>-29</c:v>
                </c:pt>
                <c:pt idx="332">
                  <c:v>-28</c:v>
                </c:pt>
                <c:pt idx="333">
                  <c:v>-27</c:v>
                </c:pt>
                <c:pt idx="334">
                  <c:v>-26</c:v>
                </c:pt>
                <c:pt idx="335">
                  <c:v>-25</c:v>
                </c:pt>
                <c:pt idx="336">
                  <c:v>-24</c:v>
                </c:pt>
                <c:pt idx="337">
                  <c:v>-23</c:v>
                </c:pt>
                <c:pt idx="338">
                  <c:v>-22</c:v>
                </c:pt>
                <c:pt idx="339">
                  <c:v>-21</c:v>
                </c:pt>
                <c:pt idx="340">
                  <c:v>-20</c:v>
                </c:pt>
                <c:pt idx="341">
                  <c:v>-19</c:v>
                </c:pt>
                <c:pt idx="342">
                  <c:v>-18</c:v>
                </c:pt>
                <c:pt idx="343">
                  <c:v>-17</c:v>
                </c:pt>
                <c:pt idx="344">
                  <c:v>-16</c:v>
                </c:pt>
                <c:pt idx="345">
                  <c:v>-15</c:v>
                </c:pt>
                <c:pt idx="346">
                  <c:v>-14</c:v>
                </c:pt>
                <c:pt idx="347">
                  <c:v>-13</c:v>
                </c:pt>
                <c:pt idx="348">
                  <c:v>-12</c:v>
                </c:pt>
                <c:pt idx="349">
                  <c:v>-11</c:v>
                </c:pt>
                <c:pt idx="350">
                  <c:v>-10</c:v>
                </c:pt>
                <c:pt idx="351">
                  <c:v>-9</c:v>
                </c:pt>
                <c:pt idx="352">
                  <c:v>-8</c:v>
                </c:pt>
                <c:pt idx="353">
                  <c:v>-7</c:v>
                </c:pt>
                <c:pt idx="354">
                  <c:v>-6</c:v>
                </c:pt>
                <c:pt idx="355">
                  <c:v>-5</c:v>
                </c:pt>
                <c:pt idx="356">
                  <c:v>-4</c:v>
                </c:pt>
                <c:pt idx="357">
                  <c:v>-3</c:v>
                </c:pt>
                <c:pt idx="358">
                  <c:v>-2</c:v>
                </c:pt>
                <c:pt idx="359">
                  <c:v>-1</c:v>
                </c:pt>
                <c:pt idx="360">
                  <c:v>0</c:v>
                </c:pt>
                <c:pt idx="361">
                  <c:v>1</c:v>
                </c:pt>
                <c:pt idx="362">
                  <c:v>2</c:v>
                </c:pt>
                <c:pt idx="363">
                  <c:v>3</c:v>
                </c:pt>
                <c:pt idx="364">
                  <c:v>4</c:v>
                </c:pt>
                <c:pt idx="365">
                  <c:v>5</c:v>
                </c:pt>
                <c:pt idx="366">
                  <c:v>6</c:v>
                </c:pt>
                <c:pt idx="367">
                  <c:v>7</c:v>
                </c:pt>
                <c:pt idx="368">
                  <c:v>8</c:v>
                </c:pt>
                <c:pt idx="369">
                  <c:v>9</c:v>
                </c:pt>
                <c:pt idx="370">
                  <c:v>10</c:v>
                </c:pt>
                <c:pt idx="371">
                  <c:v>11</c:v>
                </c:pt>
                <c:pt idx="372">
                  <c:v>12</c:v>
                </c:pt>
                <c:pt idx="373">
                  <c:v>13</c:v>
                </c:pt>
                <c:pt idx="374">
                  <c:v>14</c:v>
                </c:pt>
                <c:pt idx="375">
                  <c:v>15</c:v>
                </c:pt>
                <c:pt idx="376">
                  <c:v>16</c:v>
                </c:pt>
                <c:pt idx="377">
                  <c:v>17</c:v>
                </c:pt>
                <c:pt idx="378">
                  <c:v>18</c:v>
                </c:pt>
                <c:pt idx="379">
                  <c:v>19</c:v>
                </c:pt>
                <c:pt idx="380">
                  <c:v>20</c:v>
                </c:pt>
                <c:pt idx="381">
                  <c:v>21</c:v>
                </c:pt>
                <c:pt idx="382">
                  <c:v>22</c:v>
                </c:pt>
                <c:pt idx="383">
                  <c:v>23</c:v>
                </c:pt>
                <c:pt idx="384">
                  <c:v>24</c:v>
                </c:pt>
                <c:pt idx="385">
                  <c:v>25</c:v>
                </c:pt>
                <c:pt idx="386">
                  <c:v>26</c:v>
                </c:pt>
                <c:pt idx="387">
                  <c:v>27</c:v>
                </c:pt>
                <c:pt idx="388">
                  <c:v>28</c:v>
                </c:pt>
                <c:pt idx="389">
                  <c:v>29</c:v>
                </c:pt>
                <c:pt idx="390">
                  <c:v>30</c:v>
                </c:pt>
                <c:pt idx="391">
                  <c:v>31</c:v>
                </c:pt>
                <c:pt idx="392">
                  <c:v>32</c:v>
                </c:pt>
                <c:pt idx="393">
                  <c:v>33</c:v>
                </c:pt>
                <c:pt idx="394">
                  <c:v>34</c:v>
                </c:pt>
                <c:pt idx="395">
                  <c:v>35</c:v>
                </c:pt>
                <c:pt idx="396">
                  <c:v>36</c:v>
                </c:pt>
                <c:pt idx="397">
                  <c:v>37</c:v>
                </c:pt>
                <c:pt idx="398">
                  <c:v>38</c:v>
                </c:pt>
                <c:pt idx="399">
                  <c:v>39</c:v>
                </c:pt>
                <c:pt idx="400">
                  <c:v>40</c:v>
                </c:pt>
                <c:pt idx="401">
                  <c:v>41</c:v>
                </c:pt>
                <c:pt idx="402">
                  <c:v>42</c:v>
                </c:pt>
                <c:pt idx="403">
                  <c:v>43</c:v>
                </c:pt>
                <c:pt idx="404">
                  <c:v>44</c:v>
                </c:pt>
                <c:pt idx="405">
                  <c:v>45</c:v>
                </c:pt>
                <c:pt idx="406">
                  <c:v>46</c:v>
                </c:pt>
                <c:pt idx="407">
                  <c:v>47</c:v>
                </c:pt>
                <c:pt idx="408">
                  <c:v>48</c:v>
                </c:pt>
                <c:pt idx="409">
                  <c:v>49</c:v>
                </c:pt>
                <c:pt idx="410">
                  <c:v>50</c:v>
                </c:pt>
                <c:pt idx="411">
                  <c:v>51</c:v>
                </c:pt>
                <c:pt idx="412">
                  <c:v>52</c:v>
                </c:pt>
                <c:pt idx="413">
                  <c:v>53</c:v>
                </c:pt>
                <c:pt idx="414">
                  <c:v>54</c:v>
                </c:pt>
                <c:pt idx="415">
                  <c:v>55</c:v>
                </c:pt>
                <c:pt idx="416">
                  <c:v>56</c:v>
                </c:pt>
                <c:pt idx="417">
                  <c:v>57</c:v>
                </c:pt>
                <c:pt idx="418">
                  <c:v>58</c:v>
                </c:pt>
                <c:pt idx="419">
                  <c:v>59</c:v>
                </c:pt>
                <c:pt idx="420">
                  <c:v>60</c:v>
                </c:pt>
                <c:pt idx="421">
                  <c:v>61</c:v>
                </c:pt>
                <c:pt idx="422">
                  <c:v>62</c:v>
                </c:pt>
                <c:pt idx="423">
                  <c:v>63</c:v>
                </c:pt>
                <c:pt idx="424">
                  <c:v>64</c:v>
                </c:pt>
                <c:pt idx="425">
                  <c:v>65</c:v>
                </c:pt>
                <c:pt idx="426">
                  <c:v>66</c:v>
                </c:pt>
                <c:pt idx="427">
                  <c:v>67</c:v>
                </c:pt>
                <c:pt idx="428">
                  <c:v>68</c:v>
                </c:pt>
                <c:pt idx="429">
                  <c:v>69</c:v>
                </c:pt>
                <c:pt idx="430">
                  <c:v>70</c:v>
                </c:pt>
                <c:pt idx="431">
                  <c:v>71</c:v>
                </c:pt>
                <c:pt idx="432">
                  <c:v>72</c:v>
                </c:pt>
                <c:pt idx="433">
                  <c:v>73</c:v>
                </c:pt>
                <c:pt idx="434">
                  <c:v>74</c:v>
                </c:pt>
                <c:pt idx="435">
                  <c:v>75</c:v>
                </c:pt>
                <c:pt idx="436">
                  <c:v>76</c:v>
                </c:pt>
                <c:pt idx="437">
                  <c:v>77</c:v>
                </c:pt>
                <c:pt idx="438">
                  <c:v>78</c:v>
                </c:pt>
                <c:pt idx="439">
                  <c:v>79</c:v>
                </c:pt>
                <c:pt idx="440">
                  <c:v>80</c:v>
                </c:pt>
                <c:pt idx="441">
                  <c:v>81</c:v>
                </c:pt>
                <c:pt idx="442">
                  <c:v>82</c:v>
                </c:pt>
                <c:pt idx="443">
                  <c:v>83</c:v>
                </c:pt>
                <c:pt idx="444">
                  <c:v>84</c:v>
                </c:pt>
                <c:pt idx="445">
                  <c:v>85</c:v>
                </c:pt>
                <c:pt idx="446">
                  <c:v>86</c:v>
                </c:pt>
                <c:pt idx="447">
                  <c:v>87</c:v>
                </c:pt>
                <c:pt idx="448">
                  <c:v>88</c:v>
                </c:pt>
                <c:pt idx="449">
                  <c:v>89</c:v>
                </c:pt>
                <c:pt idx="450">
                  <c:v>90</c:v>
                </c:pt>
                <c:pt idx="451">
                  <c:v>91</c:v>
                </c:pt>
                <c:pt idx="452">
                  <c:v>92</c:v>
                </c:pt>
                <c:pt idx="453">
                  <c:v>93</c:v>
                </c:pt>
                <c:pt idx="454">
                  <c:v>94</c:v>
                </c:pt>
                <c:pt idx="455">
                  <c:v>95</c:v>
                </c:pt>
                <c:pt idx="456">
                  <c:v>96</c:v>
                </c:pt>
                <c:pt idx="457">
                  <c:v>97</c:v>
                </c:pt>
                <c:pt idx="458">
                  <c:v>98</c:v>
                </c:pt>
                <c:pt idx="459">
                  <c:v>99</c:v>
                </c:pt>
                <c:pt idx="460">
                  <c:v>100</c:v>
                </c:pt>
                <c:pt idx="461">
                  <c:v>101</c:v>
                </c:pt>
                <c:pt idx="462">
                  <c:v>102</c:v>
                </c:pt>
                <c:pt idx="463">
                  <c:v>103</c:v>
                </c:pt>
                <c:pt idx="464">
                  <c:v>104</c:v>
                </c:pt>
                <c:pt idx="465">
                  <c:v>105</c:v>
                </c:pt>
                <c:pt idx="466">
                  <c:v>106</c:v>
                </c:pt>
                <c:pt idx="467">
                  <c:v>107</c:v>
                </c:pt>
                <c:pt idx="468">
                  <c:v>108</c:v>
                </c:pt>
                <c:pt idx="469">
                  <c:v>109</c:v>
                </c:pt>
                <c:pt idx="470">
                  <c:v>110</c:v>
                </c:pt>
                <c:pt idx="471">
                  <c:v>111</c:v>
                </c:pt>
                <c:pt idx="472">
                  <c:v>112</c:v>
                </c:pt>
                <c:pt idx="473">
                  <c:v>113</c:v>
                </c:pt>
                <c:pt idx="474">
                  <c:v>114</c:v>
                </c:pt>
                <c:pt idx="475">
                  <c:v>115</c:v>
                </c:pt>
                <c:pt idx="476">
                  <c:v>116</c:v>
                </c:pt>
                <c:pt idx="477">
                  <c:v>117</c:v>
                </c:pt>
                <c:pt idx="478">
                  <c:v>118</c:v>
                </c:pt>
                <c:pt idx="479">
                  <c:v>119</c:v>
                </c:pt>
                <c:pt idx="480">
                  <c:v>120</c:v>
                </c:pt>
                <c:pt idx="481">
                  <c:v>121</c:v>
                </c:pt>
                <c:pt idx="482">
                  <c:v>122</c:v>
                </c:pt>
                <c:pt idx="483">
                  <c:v>123</c:v>
                </c:pt>
                <c:pt idx="484">
                  <c:v>124</c:v>
                </c:pt>
                <c:pt idx="485">
                  <c:v>125</c:v>
                </c:pt>
                <c:pt idx="486">
                  <c:v>126</c:v>
                </c:pt>
                <c:pt idx="487">
                  <c:v>127</c:v>
                </c:pt>
                <c:pt idx="488">
                  <c:v>128</c:v>
                </c:pt>
                <c:pt idx="489">
                  <c:v>129</c:v>
                </c:pt>
                <c:pt idx="490">
                  <c:v>130</c:v>
                </c:pt>
                <c:pt idx="491">
                  <c:v>131</c:v>
                </c:pt>
                <c:pt idx="492">
                  <c:v>132</c:v>
                </c:pt>
                <c:pt idx="493">
                  <c:v>133</c:v>
                </c:pt>
                <c:pt idx="494">
                  <c:v>134</c:v>
                </c:pt>
                <c:pt idx="495">
                  <c:v>135</c:v>
                </c:pt>
                <c:pt idx="496">
                  <c:v>136</c:v>
                </c:pt>
                <c:pt idx="497">
                  <c:v>137</c:v>
                </c:pt>
                <c:pt idx="498">
                  <c:v>138</c:v>
                </c:pt>
                <c:pt idx="499">
                  <c:v>139</c:v>
                </c:pt>
                <c:pt idx="500">
                  <c:v>140</c:v>
                </c:pt>
                <c:pt idx="501">
                  <c:v>141</c:v>
                </c:pt>
                <c:pt idx="502">
                  <c:v>142</c:v>
                </c:pt>
                <c:pt idx="503">
                  <c:v>143</c:v>
                </c:pt>
                <c:pt idx="504">
                  <c:v>144</c:v>
                </c:pt>
                <c:pt idx="505">
                  <c:v>145</c:v>
                </c:pt>
                <c:pt idx="506">
                  <c:v>146</c:v>
                </c:pt>
                <c:pt idx="507">
                  <c:v>147</c:v>
                </c:pt>
                <c:pt idx="508">
                  <c:v>148</c:v>
                </c:pt>
                <c:pt idx="509">
                  <c:v>149</c:v>
                </c:pt>
                <c:pt idx="510">
                  <c:v>150</c:v>
                </c:pt>
                <c:pt idx="511">
                  <c:v>151</c:v>
                </c:pt>
                <c:pt idx="512">
                  <c:v>152</c:v>
                </c:pt>
                <c:pt idx="513">
                  <c:v>153</c:v>
                </c:pt>
                <c:pt idx="514">
                  <c:v>154</c:v>
                </c:pt>
                <c:pt idx="515">
                  <c:v>155</c:v>
                </c:pt>
                <c:pt idx="516">
                  <c:v>156</c:v>
                </c:pt>
                <c:pt idx="517">
                  <c:v>157</c:v>
                </c:pt>
                <c:pt idx="518">
                  <c:v>158</c:v>
                </c:pt>
                <c:pt idx="519">
                  <c:v>159</c:v>
                </c:pt>
                <c:pt idx="520">
                  <c:v>160</c:v>
                </c:pt>
                <c:pt idx="521">
                  <c:v>161</c:v>
                </c:pt>
                <c:pt idx="522">
                  <c:v>162</c:v>
                </c:pt>
                <c:pt idx="523">
                  <c:v>163</c:v>
                </c:pt>
                <c:pt idx="524">
                  <c:v>164</c:v>
                </c:pt>
                <c:pt idx="525">
                  <c:v>165</c:v>
                </c:pt>
                <c:pt idx="526">
                  <c:v>166</c:v>
                </c:pt>
                <c:pt idx="527">
                  <c:v>167</c:v>
                </c:pt>
                <c:pt idx="528">
                  <c:v>168</c:v>
                </c:pt>
                <c:pt idx="529">
                  <c:v>169</c:v>
                </c:pt>
                <c:pt idx="530">
                  <c:v>170</c:v>
                </c:pt>
                <c:pt idx="531">
                  <c:v>171</c:v>
                </c:pt>
                <c:pt idx="532">
                  <c:v>172</c:v>
                </c:pt>
                <c:pt idx="533">
                  <c:v>173</c:v>
                </c:pt>
                <c:pt idx="534">
                  <c:v>174</c:v>
                </c:pt>
                <c:pt idx="535">
                  <c:v>175</c:v>
                </c:pt>
                <c:pt idx="536">
                  <c:v>176</c:v>
                </c:pt>
                <c:pt idx="537">
                  <c:v>177</c:v>
                </c:pt>
                <c:pt idx="538">
                  <c:v>178</c:v>
                </c:pt>
                <c:pt idx="539">
                  <c:v>179</c:v>
                </c:pt>
                <c:pt idx="540">
                  <c:v>180</c:v>
                </c:pt>
                <c:pt idx="541">
                  <c:v>181</c:v>
                </c:pt>
                <c:pt idx="542">
                  <c:v>182</c:v>
                </c:pt>
                <c:pt idx="543">
                  <c:v>183</c:v>
                </c:pt>
                <c:pt idx="544">
                  <c:v>184</c:v>
                </c:pt>
                <c:pt idx="545">
                  <c:v>185</c:v>
                </c:pt>
                <c:pt idx="546">
                  <c:v>186</c:v>
                </c:pt>
                <c:pt idx="547">
                  <c:v>187</c:v>
                </c:pt>
                <c:pt idx="548">
                  <c:v>188</c:v>
                </c:pt>
                <c:pt idx="549">
                  <c:v>189</c:v>
                </c:pt>
                <c:pt idx="550">
                  <c:v>190</c:v>
                </c:pt>
                <c:pt idx="551">
                  <c:v>191</c:v>
                </c:pt>
                <c:pt idx="552">
                  <c:v>192</c:v>
                </c:pt>
                <c:pt idx="553">
                  <c:v>193</c:v>
                </c:pt>
                <c:pt idx="554">
                  <c:v>194</c:v>
                </c:pt>
                <c:pt idx="555">
                  <c:v>195</c:v>
                </c:pt>
                <c:pt idx="556">
                  <c:v>196</c:v>
                </c:pt>
                <c:pt idx="557">
                  <c:v>197</c:v>
                </c:pt>
                <c:pt idx="558">
                  <c:v>198</c:v>
                </c:pt>
                <c:pt idx="559">
                  <c:v>199</c:v>
                </c:pt>
                <c:pt idx="560">
                  <c:v>200</c:v>
                </c:pt>
                <c:pt idx="561">
                  <c:v>201</c:v>
                </c:pt>
                <c:pt idx="562">
                  <c:v>202</c:v>
                </c:pt>
                <c:pt idx="563">
                  <c:v>203</c:v>
                </c:pt>
                <c:pt idx="564">
                  <c:v>204</c:v>
                </c:pt>
                <c:pt idx="565">
                  <c:v>205</c:v>
                </c:pt>
                <c:pt idx="566">
                  <c:v>206</c:v>
                </c:pt>
                <c:pt idx="567">
                  <c:v>207</c:v>
                </c:pt>
                <c:pt idx="568">
                  <c:v>208</c:v>
                </c:pt>
                <c:pt idx="569">
                  <c:v>209</c:v>
                </c:pt>
                <c:pt idx="570">
                  <c:v>210</c:v>
                </c:pt>
                <c:pt idx="571">
                  <c:v>211</c:v>
                </c:pt>
                <c:pt idx="572">
                  <c:v>212</c:v>
                </c:pt>
                <c:pt idx="573">
                  <c:v>213</c:v>
                </c:pt>
                <c:pt idx="574">
                  <c:v>214</c:v>
                </c:pt>
                <c:pt idx="575">
                  <c:v>215</c:v>
                </c:pt>
                <c:pt idx="576">
                  <c:v>216</c:v>
                </c:pt>
                <c:pt idx="577">
                  <c:v>217</c:v>
                </c:pt>
                <c:pt idx="578">
                  <c:v>218</c:v>
                </c:pt>
                <c:pt idx="579">
                  <c:v>219</c:v>
                </c:pt>
                <c:pt idx="580">
                  <c:v>220</c:v>
                </c:pt>
                <c:pt idx="581">
                  <c:v>221</c:v>
                </c:pt>
                <c:pt idx="582">
                  <c:v>222</c:v>
                </c:pt>
                <c:pt idx="583">
                  <c:v>223</c:v>
                </c:pt>
                <c:pt idx="584">
                  <c:v>224</c:v>
                </c:pt>
                <c:pt idx="585">
                  <c:v>225</c:v>
                </c:pt>
                <c:pt idx="586">
                  <c:v>226</c:v>
                </c:pt>
                <c:pt idx="587">
                  <c:v>227</c:v>
                </c:pt>
                <c:pt idx="588">
                  <c:v>228</c:v>
                </c:pt>
                <c:pt idx="589">
                  <c:v>229</c:v>
                </c:pt>
                <c:pt idx="590">
                  <c:v>230</c:v>
                </c:pt>
                <c:pt idx="591">
                  <c:v>231</c:v>
                </c:pt>
                <c:pt idx="592">
                  <c:v>232</c:v>
                </c:pt>
                <c:pt idx="593">
                  <c:v>233</c:v>
                </c:pt>
                <c:pt idx="594">
                  <c:v>234</c:v>
                </c:pt>
                <c:pt idx="595">
                  <c:v>235</c:v>
                </c:pt>
                <c:pt idx="596">
                  <c:v>236</c:v>
                </c:pt>
                <c:pt idx="597">
                  <c:v>237</c:v>
                </c:pt>
                <c:pt idx="598">
                  <c:v>238</c:v>
                </c:pt>
                <c:pt idx="599">
                  <c:v>239</c:v>
                </c:pt>
                <c:pt idx="600">
                  <c:v>240</c:v>
                </c:pt>
                <c:pt idx="601">
                  <c:v>241</c:v>
                </c:pt>
                <c:pt idx="602">
                  <c:v>242</c:v>
                </c:pt>
                <c:pt idx="603">
                  <c:v>243</c:v>
                </c:pt>
                <c:pt idx="604">
                  <c:v>244</c:v>
                </c:pt>
                <c:pt idx="605">
                  <c:v>245</c:v>
                </c:pt>
                <c:pt idx="606">
                  <c:v>246</c:v>
                </c:pt>
                <c:pt idx="607">
                  <c:v>247</c:v>
                </c:pt>
                <c:pt idx="608">
                  <c:v>248</c:v>
                </c:pt>
                <c:pt idx="609">
                  <c:v>249</c:v>
                </c:pt>
                <c:pt idx="610">
                  <c:v>250</c:v>
                </c:pt>
                <c:pt idx="611">
                  <c:v>251</c:v>
                </c:pt>
                <c:pt idx="612">
                  <c:v>252</c:v>
                </c:pt>
                <c:pt idx="613">
                  <c:v>253</c:v>
                </c:pt>
                <c:pt idx="614">
                  <c:v>254</c:v>
                </c:pt>
                <c:pt idx="615">
                  <c:v>255</c:v>
                </c:pt>
                <c:pt idx="616">
                  <c:v>256</c:v>
                </c:pt>
                <c:pt idx="617">
                  <c:v>257</c:v>
                </c:pt>
                <c:pt idx="618">
                  <c:v>258</c:v>
                </c:pt>
                <c:pt idx="619">
                  <c:v>259</c:v>
                </c:pt>
                <c:pt idx="620">
                  <c:v>260</c:v>
                </c:pt>
                <c:pt idx="621">
                  <c:v>261</c:v>
                </c:pt>
                <c:pt idx="622">
                  <c:v>262</c:v>
                </c:pt>
                <c:pt idx="623">
                  <c:v>263</c:v>
                </c:pt>
                <c:pt idx="624">
                  <c:v>264</c:v>
                </c:pt>
                <c:pt idx="625">
                  <c:v>265</c:v>
                </c:pt>
                <c:pt idx="626">
                  <c:v>266</c:v>
                </c:pt>
                <c:pt idx="627">
                  <c:v>267</c:v>
                </c:pt>
                <c:pt idx="628">
                  <c:v>268</c:v>
                </c:pt>
                <c:pt idx="629">
                  <c:v>269</c:v>
                </c:pt>
                <c:pt idx="630">
                  <c:v>270</c:v>
                </c:pt>
                <c:pt idx="631">
                  <c:v>271</c:v>
                </c:pt>
                <c:pt idx="632">
                  <c:v>272</c:v>
                </c:pt>
                <c:pt idx="633">
                  <c:v>273</c:v>
                </c:pt>
                <c:pt idx="634">
                  <c:v>274</c:v>
                </c:pt>
                <c:pt idx="635">
                  <c:v>275</c:v>
                </c:pt>
                <c:pt idx="636">
                  <c:v>276</c:v>
                </c:pt>
                <c:pt idx="637">
                  <c:v>277</c:v>
                </c:pt>
                <c:pt idx="638">
                  <c:v>278</c:v>
                </c:pt>
                <c:pt idx="639">
                  <c:v>279</c:v>
                </c:pt>
                <c:pt idx="640">
                  <c:v>280</c:v>
                </c:pt>
                <c:pt idx="641">
                  <c:v>281</c:v>
                </c:pt>
                <c:pt idx="642">
                  <c:v>282</c:v>
                </c:pt>
                <c:pt idx="643">
                  <c:v>283</c:v>
                </c:pt>
                <c:pt idx="644">
                  <c:v>284</c:v>
                </c:pt>
                <c:pt idx="645">
                  <c:v>285</c:v>
                </c:pt>
                <c:pt idx="646">
                  <c:v>286</c:v>
                </c:pt>
                <c:pt idx="647">
                  <c:v>287</c:v>
                </c:pt>
                <c:pt idx="648">
                  <c:v>288</c:v>
                </c:pt>
                <c:pt idx="649">
                  <c:v>289</c:v>
                </c:pt>
                <c:pt idx="650">
                  <c:v>290</c:v>
                </c:pt>
                <c:pt idx="651">
                  <c:v>291</c:v>
                </c:pt>
                <c:pt idx="652">
                  <c:v>292</c:v>
                </c:pt>
                <c:pt idx="653">
                  <c:v>293</c:v>
                </c:pt>
                <c:pt idx="654">
                  <c:v>294</c:v>
                </c:pt>
                <c:pt idx="655">
                  <c:v>295</c:v>
                </c:pt>
                <c:pt idx="656">
                  <c:v>296</c:v>
                </c:pt>
                <c:pt idx="657">
                  <c:v>297</c:v>
                </c:pt>
                <c:pt idx="658">
                  <c:v>298</c:v>
                </c:pt>
                <c:pt idx="659">
                  <c:v>299</c:v>
                </c:pt>
                <c:pt idx="660">
                  <c:v>300</c:v>
                </c:pt>
                <c:pt idx="661">
                  <c:v>301</c:v>
                </c:pt>
                <c:pt idx="662">
                  <c:v>302</c:v>
                </c:pt>
                <c:pt idx="663">
                  <c:v>303</c:v>
                </c:pt>
                <c:pt idx="664">
                  <c:v>304</c:v>
                </c:pt>
                <c:pt idx="665">
                  <c:v>305</c:v>
                </c:pt>
                <c:pt idx="666">
                  <c:v>306</c:v>
                </c:pt>
                <c:pt idx="667">
                  <c:v>307</c:v>
                </c:pt>
                <c:pt idx="668">
                  <c:v>308</c:v>
                </c:pt>
                <c:pt idx="669">
                  <c:v>309</c:v>
                </c:pt>
                <c:pt idx="670">
                  <c:v>310</c:v>
                </c:pt>
                <c:pt idx="671">
                  <c:v>311</c:v>
                </c:pt>
                <c:pt idx="672">
                  <c:v>312</c:v>
                </c:pt>
                <c:pt idx="673">
                  <c:v>313</c:v>
                </c:pt>
                <c:pt idx="674">
                  <c:v>314</c:v>
                </c:pt>
                <c:pt idx="675">
                  <c:v>315</c:v>
                </c:pt>
                <c:pt idx="676">
                  <c:v>316</c:v>
                </c:pt>
                <c:pt idx="677">
                  <c:v>317</c:v>
                </c:pt>
                <c:pt idx="678">
                  <c:v>318</c:v>
                </c:pt>
                <c:pt idx="679">
                  <c:v>319</c:v>
                </c:pt>
                <c:pt idx="680">
                  <c:v>320</c:v>
                </c:pt>
                <c:pt idx="681">
                  <c:v>321</c:v>
                </c:pt>
                <c:pt idx="682">
                  <c:v>322</c:v>
                </c:pt>
                <c:pt idx="683">
                  <c:v>323</c:v>
                </c:pt>
                <c:pt idx="684">
                  <c:v>324</c:v>
                </c:pt>
                <c:pt idx="685">
                  <c:v>325</c:v>
                </c:pt>
                <c:pt idx="686">
                  <c:v>326</c:v>
                </c:pt>
                <c:pt idx="687">
                  <c:v>327</c:v>
                </c:pt>
                <c:pt idx="688">
                  <c:v>328</c:v>
                </c:pt>
                <c:pt idx="689">
                  <c:v>329</c:v>
                </c:pt>
                <c:pt idx="690">
                  <c:v>330</c:v>
                </c:pt>
                <c:pt idx="691">
                  <c:v>331</c:v>
                </c:pt>
                <c:pt idx="692">
                  <c:v>332</c:v>
                </c:pt>
                <c:pt idx="693">
                  <c:v>333</c:v>
                </c:pt>
                <c:pt idx="694">
                  <c:v>334</c:v>
                </c:pt>
                <c:pt idx="695">
                  <c:v>335</c:v>
                </c:pt>
                <c:pt idx="696">
                  <c:v>336</c:v>
                </c:pt>
                <c:pt idx="697">
                  <c:v>337</c:v>
                </c:pt>
                <c:pt idx="698">
                  <c:v>338</c:v>
                </c:pt>
                <c:pt idx="699">
                  <c:v>339</c:v>
                </c:pt>
                <c:pt idx="700">
                  <c:v>340</c:v>
                </c:pt>
                <c:pt idx="701">
                  <c:v>341</c:v>
                </c:pt>
                <c:pt idx="702">
                  <c:v>342</c:v>
                </c:pt>
                <c:pt idx="703">
                  <c:v>343</c:v>
                </c:pt>
                <c:pt idx="704">
                  <c:v>344</c:v>
                </c:pt>
                <c:pt idx="705">
                  <c:v>345</c:v>
                </c:pt>
                <c:pt idx="706">
                  <c:v>346</c:v>
                </c:pt>
                <c:pt idx="707">
                  <c:v>347</c:v>
                </c:pt>
                <c:pt idx="708">
                  <c:v>348</c:v>
                </c:pt>
                <c:pt idx="709">
                  <c:v>349</c:v>
                </c:pt>
                <c:pt idx="710">
                  <c:v>350</c:v>
                </c:pt>
                <c:pt idx="711">
                  <c:v>351</c:v>
                </c:pt>
                <c:pt idx="712">
                  <c:v>352</c:v>
                </c:pt>
                <c:pt idx="713">
                  <c:v>353</c:v>
                </c:pt>
                <c:pt idx="714">
                  <c:v>354</c:v>
                </c:pt>
                <c:pt idx="715">
                  <c:v>355</c:v>
                </c:pt>
                <c:pt idx="716">
                  <c:v>356</c:v>
                </c:pt>
                <c:pt idx="717">
                  <c:v>357</c:v>
                </c:pt>
                <c:pt idx="718">
                  <c:v>358</c:v>
                </c:pt>
                <c:pt idx="719">
                  <c:v>359</c:v>
                </c:pt>
                <c:pt idx="720">
                  <c:v>360</c:v>
                </c:pt>
                <c:pt idx="721">
                  <c:v>361</c:v>
                </c:pt>
              </c:numCache>
            </c:numRef>
          </c:xVal>
          <c:yVal>
            <c:numRef>
              <c:f>'Wirk- Blind- und Scheinleistung'!$K$25:$K$746</c:f>
              <c:numCache>
                <c:formatCode>General</c:formatCode>
                <c:ptCount val="722"/>
                <c:pt idx="0">
                  <c:v>0.98587675892822424</c:v>
                </c:pt>
                <c:pt idx="1">
                  <c:v>1.1823912312840397</c:v>
                </c:pt>
                <c:pt idx="2">
                  <c:v>1.3785455570604002</c:v>
                </c:pt>
                <c:pt idx="3">
                  <c:v>1.5742799892737731</c:v>
                </c:pt>
                <c:pt idx="4">
                  <c:v>1.7695349088366292</c:v>
                </c:pt>
                <c:pt idx="5">
                  <c:v>1.9642508427171215</c:v>
                </c:pt>
                <c:pt idx="6">
                  <c:v>2.1583684820539304</c:v>
                </c:pt>
                <c:pt idx="7">
                  <c:v>2.3518287002213003</c:v>
                </c:pt>
                <c:pt idx="8">
                  <c:v>2.5445725708385694</c:v>
                </c:pt>
                <c:pt idx="9">
                  <c:v>2.7365413857185117</c:v>
                </c:pt>
                <c:pt idx="10">
                  <c:v>2.9276766727495587</c:v>
                </c:pt>
                <c:pt idx="11">
                  <c:v>3.1179202137057751</c:v>
                </c:pt>
                <c:pt idx="12">
                  <c:v>3.3072140619797161</c:v>
                </c:pt>
                <c:pt idx="13">
                  <c:v>3.4955005602324354</c:v>
                </c:pt>
                <c:pt idx="14">
                  <c:v>3.6827223579554831</c:v>
                </c:pt>
                <c:pt idx="15">
                  <c:v>3.868822428939394</c:v>
                </c:pt>
                <c:pt idx="16">
                  <c:v>4.0537440886433522</c:v>
                </c:pt>
                <c:pt idx="17">
                  <c:v>4.2374310114608793</c:v>
                </c:pt>
                <c:pt idx="18">
                  <c:v>4.4198272478761007</c:v>
                </c:pt>
                <c:pt idx="19">
                  <c:v>4.6008772415055548</c:v>
                </c:pt>
                <c:pt idx="20">
                  <c:v>4.7805258460202023</c:v>
                </c:pt>
                <c:pt idx="21">
                  <c:v>4.9587183419425083</c:v>
                </c:pt>
                <c:pt idx="22">
                  <c:v>5.1354004533135411</c:v>
                </c:pt>
                <c:pt idx="23">
                  <c:v>5.3105183642250244</c:v>
                </c:pt>
                <c:pt idx="24">
                  <c:v>5.4840187352111744</c:v>
                </c:pt>
                <c:pt idx="25">
                  <c:v>5.6558487194955021</c:v>
                </c:pt>
                <c:pt idx="26">
                  <c:v>5.8259559790874595</c:v>
                </c:pt>
                <c:pt idx="27">
                  <c:v>5.9942887007241605</c:v>
                </c:pt>
                <c:pt idx="28">
                  <c:v>6.1607956116523139</c:v>
                </c:pt>
                <c:pt idx="29">
                  <c:v>6.3254259952454355</c:v>
                </c:pt>
                <c:pt idx="30">
                  <c:v>6.4881297064517556</c:v>
                </c:pt>
                <c:pt idx="31">
                  <c:v>6.6488571870679465</c:v>
                </c:pt>
                <c:pt idx="32">
                  <c:v>6.8075594808341382</c:v>
                </c:pt>
                <c:pt idx="33">
                  <c:v>6.9641882483456259</c:v>
                </c:pt>
                <c:pt idx="34">
                  <c:v>7.1186957817766467</c:v>
                </c:pt>
                <c:pt idx="35">
                  <c:v>7.2710350194117632</c:v>
                </c:pt>
                <c:pt idx="36">
                  <c:v>7.4211595599804694</c:v>
                </c:pt>
                <c:pt idx="37">
                  <c:v>7.5690236767906693</c:v>
                </c:pt>
                <c:pt idx="38">
                  <c:v>7.7145823316566169</c:v>
                </c:pt>
                <c:pt idx="39">
                  <c:v>7.857791188617214</c:v>
                </c:pt>
                <c:pt idx="40">
                  <c:v>7.9986066274403056</c:v>
                </c:pt>
                <c:pt idx="41">
                  <c:v>8.136985756909116</c:v>
                </c:pt>
                <c:pt idx="42">
                  <c:v>8.2728864278865153</c:v>
                </c:pt>
                <c:pt idx="43">
                  <c:v>8.4062672461533161</c:v>
                </c:pt>
                <c:pt idx="44">
                  <c:v>8.5370875850165984</c:v>
                </c:pt>
                <c:pt idx="45">
                  <c:v>8.6653075976842722</c:v>
                </c:pt>
                <c:pt idx="46">
                  <c:v>8.7908882294020749</c:v>
                </c:pt>
                <c:pt idx="47">
                  <c:v>8.9137912293493304</c:v>
                </c:pt>
                <c:pt idx="48">
                  <c:v>9.03397916228983</c:v>
                </c:pt>
                <c:pt idx="49">
                  <c:v>9.1514154199742954</c:v>
                </c:pt>
                <c:pt idx="50">
                  <c:v>9.2660642322909474</c:v>
                </c:pt>
                <c:pt idx="51">
                  <c:v>9.3778906781607922</c:v>
                </c:pt>
                <c:pt idx="52">
                  <c:v>9.4868606961742792</c:v>
                </c:pt>
                <c:pt idx="53">
                  <c:v>9.5929410949661449</c:v>
                </c:pt>
                <c:pt idx="54">
                  <c:v>9.6960995633252054</c:v>
                </c:pt>
                <c:pt idx="55">
                  <c:v>9.7963046800361013</c:v>
                </c:pt>
                <c:pt idx="56">
                  <c:v>9.8935259234499267</c:v>
                </c:pt>
                <c:pt idx="57">
                  <c:v>9.9877336807808828</c:v>
                </c:pt>
                <c:pt idx="58">
                  <c:v>10.07889925712608</c:v>
                </c:pt>
                <c:pt idx="59">
                  <c:v>10.166994884205767</c:v>
                </c:pt>
                <c:pt idx="60">
                  <c:v>10.251993728821326</c:v>
                </c:pt>
                <c:pt idx="61">
                  <c:v>10.333869901028431</c:v>
                </c:pt>
                <c:pt idx="62">
                  <c:v>10.412598462022922</c:v>
                </c:pt>
                <c:pt idx="63">
                  <c:v>10.488155431736955</c:v>
                </c:pt>
                <c:pt idx="64">
                  <c:v>10.560517796143126</c:v>
                </c:pt>
                <c:pt idx="65">
                  <c:v>10.629663514264363</c:v>
                </c:pt>
                <c:pt idx="66">
                  <c:v>10.69557152488742</c:v>
                </c:pt>
                <c:pt idx="67">
                  <c:v>10.758221752977938</c:v>
                </c:pt>
                <c:pt idx="68">
                  <c:v>10.817595115795161</c:v>
                </c:pt>
                <c:pt idx="69">
                  <c:v>10.873673528704355</c:v>
                </c:pt>
                <c:pt idx="70">
                  <c:v>10.926439910685245</c:v>
                </c:pt>
                <c:pt idx="71">
                  <c:v>10.975878189534766</c:v>
                </c:pt>
                <c:pt idx="72">
                  <c:v>11.021973306762497</c:v>
                </c:pt>
                <c:pt idx="73">
                  <c:v>11.06471122217738</c:v>
                </c:pt>
                <c:pt idx="74">
                  <c:v>11.104078918164223</c:v>
                </c:pt>
                <c:pt idx="75">
                  <c:v>11.140064403648777</c:v>
                </c:pt>
                <c:pt idx="76">
                  <c:v>11.172656717750106</c:v>
                </c:pt>
                <c:pt idx="77">
                  <c:v>11.201845933119177</c:v>
                </c:pt>
                <c:pt idx="78">
                  <c:v>11.227623158962668</c:v>
                </c:pt>
                <c:pt idx="79">
                  <c:v>11.249980543751004</c:v>
                </c:pt>
                <c:pt idx="80">
                  <c:v>11.26891127760989</c:v>
                </c:pt>
                <c:pt idx="81">
                  <c:v>11.284409594394527</c:v>
                </c:pt>
                <c:pt idx="82">
                  <c:v>11.29647077344594</c:v>
                </c:pt>
                <c:pt idx="83">
                  <c:v>11.305091141028853</c:v>
                </c:pt>
                <c:pt idx="84">
                  <c:v>11.310268071450672</c:v>
                </c:pt>
                <c:pt idx="85">
                  <c:v>11.311999987861251</c:v>
                </c:pt>
                <c:pt idx="86">
                  <c:v>11.310286362733192</c:v>
                </c:pt>
                <c:pt idx="87">
                  <c:v>11.305127718022522</c:v>
                </c:pt>
                <c:pt idx="88">
                  <c:v>11.296525625009709</c:v>
                </c:pt>
                <c:pt idx="89">
                  <c:v>11.284482703821062</c:v>
                </c:pt>
                <c:pt idx="90">
                  <c:v>11.269002622630666</c:v>
                </c:pt>
                <c:pt idx="91">
                  <c:v>11.250090096543083</c:v>
                </c:pt>
                <c:pt idx="92">
                  <c:v>11.227750886157176</c:v>
                </c:pt>
                <c:pt idx="93">
                  <c:v>11.201991795811471</c:v>
                </c:pt>
                <c:pt idx="94">
                  <c:v>11.172820671511614</c:v>
                </c:pt>
                <c:pt idx="95">
                  <c:v>11.140246398540544</c:v>
                </c:pt>
                <c:pt idx="96">
                  <c:v>11.10427889875211</c:v>
                </c:pt>
                <c:pt idx="97">
                  <c:v>11.064929127548954</c:v>
                </c:pt>
                <c:pt idx="98">
                  <c:v>11.022209070545591</c:v>
                </c:pt>
                <c:pt idx="99">
                  <c:v>10.97613173991768</c:v>
                </c:pt>
                <c:pt idx="100">
                  <c:v>10.926711170438635</c:v>
                </c:pt>
                <c:pt idx="101">
                  <c:v>10.87396241520474</c:v>
                </c:pt>
                <c:pt idx="102">
                  <c:v>10.817901541050109</c:v>
                </c:pt>
                <c:pt idx="103">
                  <c:v>10.758545623652854</c:v>
                </c:pt>
                <c:pt idx="104">
                  <c:v>10.695912742333972</c:v>
                </c:pt>
                <c:pt idx="105">
                  <c:v>10.63002197455055</c:v>
                </c:pt>
                <c:pt idx="106">
                  <c:v>10.560893390084908</c:v>
                </c:pt>
                <c:pt idx="107">
                  <c:v>10.488548044931527</c:v>
                </c:pt>
                <c:pt idx="108">
                  <c:v>10.413007974883557</c:v>
                </c:pt>
                <c:pt idx="109">
                  <c:v>10.334296188820902</c:v>
                </c:pt>
                <c:pt idx="110">
                  <c:v>10.2524366617019</c:v>
                </c:pt>
                <c:pt idx="111">
                  <c:v>10.167454327260758</c:v>
                </c:pt>
                <c:pt idx="112">
                  <c:v>10.079375070412937</c:v>
                </c:pt>
                <c:pt idx="113">
                  <c:v>9.9882257193708153</c:v>
                </c:pt>
                <c:pt idx="114">
                  <c:v>9.894034037472057</c:v>
                </c:pt>
                <c:pt idx="115">
                  <c:v>9.7968287147231017</c:v>
                </c:pt>
                <c:pt idx="116">
                  <c:v>9.6966393590604554</c:v>
                </c:pt>
                <c:pt idx="117">
                  <c:v>9.5934964873323221</c:v>
                </c:pt>
                <c:pt idx="118">
                  <c:v>9.487431516003479</c:v>
                </c:pt>
                <c:pt idx="119">
                  <c:v>9.3784767515860086</c:v>
                </c:pt>
                <c:pt idx="120">
                  <c:v>9.2666653807990809</c:v>
                </c:pt>
                <c:pt idx="121">
                  <c:v>9.1520314604604813</c:v>
                </c:pt>
                <c:pt idx="122">
                  <c:v>9.0346099071132304</c:v>
                </c:pt>
                <c:pt idx="123">
                  <c:v>8.9144364863903061</c:v>
                </c:pt>
                <c:pt idx="124">
                  <c:v>8.7915478021206628</c:v>
                </c:pt>
                <c:pt idx="125">
                  <c:v>8.6659812851800933</c:v>
                </c:pt>
                <c:pt idx="126">
                  <c:v>8.537775182090007</c:v>
                </c:pt>
                <c:pt idx="127">
                  <c:v>8.4069685433679506</c:v>
                </c:pt>
                <c:pt idx="128">
                  <c:v>8.2736012116330446</c:v>
                </c:pt>
                <c:pt idx="129">
                  <c:v>8.1377138094703216</c:v>
                </c:pt>
                <c:pt idx="130">
                  <c:v>7.9993477270574189</c:v>
                </c:pt>
                <c:pt idx="131">
                  <c:v>7.8585451095574124</c:v>
                </c:pt>
                <c:pt idx="132">
                  <c:v>7.7153488442818441</c:v>
                </c:pt>
                <c:pt idx="133">
                  <c:v>7.5698025476275026</c:v>
                </c:pt>
                <c:pt idx="134">
                  <c:v>7.4219505517913156</c:v>
                </c:pt>
                <c:pt idx="135">
                  <c:v>7.2718378912670625</c:v>
                </c:pt>
                <c:pt idx="136">
                  <c:v>7.1195102891282875</c:v>
                </c:pt>
                <c:pt idx="137">
                  <c:v>6.9650141431014037</c:v>
                </c:pt>
                <c:pt idx="138">
                  <c:v>6.8083965114333376</c:v>
                </c:pt>
                <c:pt idx="139">
                  <c:v>6.649705098557992</c:v>
                </c:pt>
                <c:pt idx="140">
                  <c:v>6.4889882405658277</c:v>
                </c:pt>
                <c:pt idx="141">
                  <c:v>6.3262948904811518</c:v>
                </c:pt>
                <c:pt idx="142">
                  <c:v>6.1616746033513667</c:v>
                </c:pt>
                <c:pt idx="143">
                  <c:v>5.9951775211529608</c:v>
                </c:pt>
                <c:pt idx="144">
                  <c:v>5.8268543575186715</c:v>
                </c:pt>
                <c:pt idx="145">
                  <c:v>5.6567563822904932</c:v>
                </c:pt>
                <c:pt idx="146">
                  <c:v>5.4849354059033733</c:v>
                </c:pt>
                <c:pt idx="147">
                  <c:v>5.3114437636041103</c:v>
                </c:pt>
                <c:pt idx="148">
                  <c:v>5.1363342995105379</c:v>
                </c:pt>
                <c:pt idx="149">
                  <c:v>4.9596603505155965</c:v>
                </c:pt>
                <c:pt idx="150">
                  <c:v>4.7814757300413779</c:v>
                </c:pt>
                <c:pt idx="151">
                  <c:v>4.6018347116480065</c:v>
                </c:pt>
                <c:pt idx="152">
                  <c:v>4.4207920125023312</c:v>
                </c:pt>
                <c:pt idx="153">
                  <c:v>4.2384027767115846</c:v>
                </c:pt>
                <c:pt idx="154">
                  <c:v>4.0547225585268931</c:v>
                </c:pt>
                <c:pt idx="155">
                  <c:v>3.8698073054219355</c:v>
                </c:pt>
                <c:pt idx="156">
                  <c:v>3.6837133410517975</c:v>
                </c:pt>
                <c:pt idx="157">
                  <c:v>3.4964973480972774</c:v>
                </c:pt>
                <c:pt idx="158">
                  <c:v>3.3082163509997584</c:v>
                </c:pt>
                <c:pt idx="159">
                  <c:v>3.1189276985920915</c:v>
                </c:pt>
                <c:pt idx="160">
                  <c:v>2.9286890466305846</c:v>
                </c:pt>
                <c:pt idx="161">
                  <c:v>2.7375583402335395</c:v>
                </c:pt>
                <c:pt idx="162">
                  <c:v>2.5455937962316741</c:v>
                </c:pt>
                <c:pt idx="163">
                  <c:v>2.3528538854357017</c:v>
                </c:pt>
                <c:pt idx="164">
                  <c:v>2.1593973148266805</c:v>
                </c:pt>
                <c:pt idx="165">
                  <c:v>1.9652830096742813</c:v>
                </c:pt>
                <c:pt idx="166">
                  <c:v>1.7705700955886838</c:v>
                </c:pt>
                <c:pt idx="167">
                  <c:v>1.5753178805114094</c:v>
                </c:pt>
                <c:pt idx="168">
                  <c:v>1.3795858366505598</c:v>
                </c:pt>
                <c:pt idx="169">
                  <c:v>1.1834335823661524</c:v>
                </c:pt>
                <c:pt idx="170">
                  <c:v>0.98692086401078083</c:v>
                </c:pt>
                <c:pt idx="171">
                  <c:v>0.79010753773144426</c:v>
                </c:pt>
                <c:pt idx="172">
                  <c:v>0.59305355123781245</c:v>
                </c:pt>
                <c:pt idx="173">
                  <c:v>0.3958189255426483</c:v>
                </c:pt>
                <c:pt idx="174">
                  <c:v>0.19846373667995537</c:v>
                </c:pt>
                <c:pt idx="175">
                  <c:v>1.0480974062394661E-3</c:v>
                </c:pt>
                <c:pt idx="176">
                  <c:v>-0.19636786110926363</c:v>
                </c:pt>
                <c:pt idx="177">
                  <c:v>-0.39372400760009985</c:v>
                </c:pt>
                <c:pt idx="178">
                  <c:v>-0.59096022901805767</c:v>
                </c:pt>
                <c:pt idx="179">
                  <c:v>-0.78801644884311473</c:v>
                </c:pt>
                <c:pt idx="180">
                  <c:v>-0.98483264538222359</c:v>
                </c:pt>
                <c:pt idx="181">
                  <c:v>-1.1813488700514676</c:v>
                </c:pt>
                <c:pt idx="182">
                  <c:v>-1.3775052656358777</c:v>
                </c:pt>
                <c:pt idx="183">
                  <c:v>-1.5732420845214201</c:v>
                </c:pt>
                <c:pt idx="184">
                  <c:v>-1.7684997068936747</c:v>
                </c:pt>
                <c:pt idx="185">
                  <c:v>-1.9632186588974867</c:v>
                </c:pt>
                <c:pt idx="186">
                  <c:v>-2.1573396307522708</c:v>
                </c:pt>
                <c:pt idx="187">
                  <c:v>-2.3508034948172036</c:v>
                </c:pt>
                <c:pt idx="188">
                  <c:v>-2.5435513236010894</c:v>
                </c:pt>
                <c:pt idx="189">
                  <c:v>-2.7355244077111354</c:v>
                </c:pt>
                <c:pt idx="190">
                  <c:v>-2.9266642737353479</c:v>
                </c:pt>
                <c:pt idx="191">
                  <c:v>-3.1169127020530967</c:v>
                </c:pt>
                <c:pt idx="192">
                  <c:v>-3.3062117445682584</c:v>
                </c:pt>
                <c:pt idx="193">
                  <c:v>-3.4945037423598038</c:v>
                </c:pt>
                <c:pt idx="194">
                  <c:v>-3.6817313432441519</c:v>
                </c:pt>
                <c:pt idx="195">
                  <c:v>-3.8678375192442251</c:v>
                </c:pt>
                <c:pt idx="196">
                  <c:v>-4.0527655839596939</c:v>
                </c:pt>
                <c:pt idx="197">
                  <c:v>-4.2364592098331375</c:v>
                </c:pt>
                <c:pt idx="198">
                  <c:v>-4.4188624453070249</c:v>
                </c:pt>
                <c:pt idx="199">
                  <c:v>-4.5999197318660183</c:v>
                </c:pt>
                <c:pt idx="200">
                  <c:v>-4.7795759209597142</c:v>
                </c:pt>
                <c:pt idx="201">
                  <c:v>-4.9577762908003633</c:v>
                </c:pt>
                <c:pt idx="202">
                  <c:v>-5.1344665630307258</c:v>
                </c:pt>
                <c:pt idx="203">
                  <c:v>-5.3095929192567874</c:v>
                </c:pt>
                <c:pt idx="204">
                  <c:v>-5.4831020174403999</c:v>
                </c:pt>
                <c:pt idx="205">
                  <c:v>-5.6549410081468237</c:v>
                </c:pt>
                <c:pt idx="206">
                  <c:v>-5.8250575506422306</c:v>
                </c:pt>
                <c:pt idx="207">
                  <c:v>-5.9933998288362558</c:v>
                </c:pt>
                <c:pt idx="208">
                  <c:v>-6.1599165670647507</c:v>
                </c:pt>
                <c:pt idx="209">
                  <c:v>-6.3245570457079259</c:v>
                </c:pt>
                <c:pt idx="210">
                  <c:v>-6.4872711166391257</c:v>
                </c:pt>
                <c:pt idx="211">
                  <c:v>-6.6480092184995359</c:v>
                </c:pt>
                <c:pt idx="212">
                  <c:v>-6.8067223917941604</c:v>
                </c:pt>
                <c:pt idx="213">
                  <c:v>-6.963362293804483</c:v>
                </c:pt>
                <c:pt idx="214">
                  <c:v>-7.1178812133132379</c:v>
                </c:pt>
                <c:pt idx="215">
                  <c:v>-7.2702320851368958</c:v>
                </c:pt>
                <c:pt idx="216">
                  <c:v>-7.4203685044612815</c:v>
                </c:pt>
                <c:pt idx="217">
                  <c:v>-7.568244740976124</c:v>
                </c:pt>
                <c:pt idx="218">
                  <c:v>-7.7138157528041242</c:v>
                </c:pt>
                <c:pt idx="219">
                  <c:v>-7.8570372002203275</c:v>
                </c:pt>
                <c:pt idx="220">
                  <c:v>-7.997865459157655</c:v>
                </c:pt>
                <c:pt idx="221">
                  <c:v>-8.136257634494422</c:v>
                </c:pt>
                <c:pt idx="222">
                  <c:v>-8.272171573119838</c:v>
                </c:pt>
                <c:pt idx="223">
                  <c:v>-8.4055658767735046</c:v>
                </c:pt>
                <c:pt idx="224">
                  <c:v>-8.5363999146549538</c:v>
                </c:pt>
                <c:pt idx="225">
                  <c:v>-8.6646338357994903</c:v>
                </c:pt>
                <c:pt idx="226">
                  <c:v>-8.7902285812164571</c:v>
                </c:pt>
                <c:pt idx="227">
                  <c:v>-8.9131458957862399</c:v>
                </c:pt>
                <c:pt idx="228">
                  <c:v>-9.0333483399125392</c:v>
                </c:pt>
                <c:pt idx="229">
                  <c:v>-9.1507993009260655</c:v>
                </c:pt>
                <c:pt idx="230">
                  <c:v>-9.2654630042365511</c:v>
                </c:pt>
                <c:pt idx="231">
                  <c:v>-9.3773045242293058</c:v>
                </c:pt>
                <c:pt idx="232">
                  <c:v>-9.4862897949033496</c:v>
                </c:pt>
                <c:pt idx="233">
                  <c:v>-9.5923856202475601</c:v>
                </c:pt>
                <c:pt idx="234">
                  <c:v>-9.6955596843519771</c:v>
                </c:pt>
                <c:pt idx="235">
                  <c:v>-9.795780561250881</c:v>
                </c:pt>
                <c:pt idx="236">
                  <c:v>-9.8930177244949693</c:v>
                </c:pt>
                <c:pt idx="237">
                  <c:v>-9.9872415564493746</c:v>
                </c:pt>
                <c:pt idx="238">
                  <c:v>-10.078423357315025</c:v>
                </c:pt>
                <c:pt idx="239">
                  <c:v>-10.1665353538703</c:v>
                </c:pt>
                <c:pt idx="240">
                  <c:v>-10.251550707930589</c:v>
                </c:pt>
                <c:pt idx="241">
                  <c:v>-10.333443524522917</c:v>
                </c:pt>
                <c:pt idx="242">
                  <c:v>-10.412188859773384</c:v>
                </c:pt>
                <c:pt idx="243">
                  <c:v>-10.487762728504844</c:v>
                </c:pt>
                <c:pt idx="244">
                  <c:v>-10.560142111542598</c:v>
                </c:pt>
                <c:pt idx="245">
                  <c:v>-10.629304962725834</c:v>
                </c:pt>
                <c:pt idx="246">
                  <c:v>-10.695230215622724</c:v>
                </c:pt>
                <c:pt idx="247">
                  <c:v>-10.757897789947052</c:v>
                </c:pt>
                <c:pt idx="248">
                  <c:v>-10.817288597674539</c:v>
                </c:pt>
                <c:pt idx="249">
                  <c:v>-10.873384548856878</c:v>
                </c:pt>
                <c:pt idx="250">
                  <c:v>-10.926168557131787</c:v>
                </c:pt>
                <c:pt idx="251">
                  <c:v>-10.975624544927365</c:v>
                </c:pt>
                <c:pt idx="252">
                  <c:v>-11.021737448359206</c:v>
                </c:pt>
                <c:pt idx="253">
                  <c:v>-11.064493221818713</c:v>
                </c:pt>
                <c:pt idx="254">
                  <c:v>-11.103878842251286</c:v>
                </c:pt>
                <c:pt idx="255">
                  <c:v>-11.139882313123037</c:v>
                </c:pt>
                <c:pt idx="256">
                  <c:v>-11.172492668074828</c:v>
                </c:pt>
                <c:pt idx="257">
                  <c:v>-11.201699974262535</c:v>
                </c:pt>
                <c:pt idx="258">
                  <c:v>-11.227495335382521</c:v>
                </c:pt>
                <c:pt idx="259">
                  <c:v>-11.249870894381356</c:v>
                </c:pt>
                <c:pt idx="260">
                  <c:v>-11.26881983584903</c:v>
                </c:pt>
                <c:pt idx="261">
                  <c:v>-11.284336388094859</c:v>
                </c:pt>
                <c:pt idx="262">
                  <c:v>-11.296415824905498</c:v>
                </c:pt>
                <c:pt idx="263">
                  <c:v>-11.305054466984506</c:v>
                </c:pt>
                <c:pt idx="264">
                  <c:v>-11.31024968307303</c:v>
                </c:pt>
                <c:pt idx="265">
                  <c:v>-11.311999890751263</c:v>
                </c:pt>
                <c:pt idx="266">
                  <c:v>-11.310304556920439</c:v>
                </c:pt>
                <c:pt idx="267">
                  <c:v>-11.305164197965203</c:v>
                </c:pt>
                <c:pt idx="268">
                  <c:v>-11.296580379596334</c:v>
                </c:pt>
                <c:pt idx="269">
                  <c:v>-11.284555716373836</c:v>
                </c:pt>
                <c:pt idx="270">
                  <c:v>-11.269093870910574</c:v>
                </c:pt>
                <c:pt idx="271">
                  <c:v>-11.250199552756653</c:v>
                </c:pt>
                <c:pt idx="272">
                  <c:v>-11.227878516964951</c:v>
                </c:pt>
                <c:pt idx="273">
                  <c:v>-11.202137562338164</c:v>
                </c:pt>
                <c:pt idx="274">
                  <c:v>-11.172984529357947</c:v>
                </c:pt>
                <c:pt idx="275">
                  <c:v>-11.140428297796776</c:v>
                </c:pt>
                <c:pt idx="276">
                  <c:v>-11.104478784013232</c:v>
                </c:pt>
                <c:pt idx="277">
                  <c:v>-11.065146937931569</c:v>
                </c:pt>
                <c:pt idx="278">
                  <c:v>-11.022444739706462</c:v>
                </c:pt>
                <c:pt idx="279">
                  <c:v>-10.976385196073927</c:v>
                </c:pt>
                <c:pt idx="280">
                  <c:v>-10.926982336389619</c:v>
                </c:pt>
                <c:pt idx="281">
                  <c:v>-10.874251208355552</c:v>
                </c:pt>
                <c:pt idx="282">
                  <c:v>-10.818207873436751</c:v>
                </c:pt>
                <c:pt idx="283">
                  <c:v>-10.75886940196901</c:v>
                </c:pt>
                <c:pt idx="284">
                  <c:v>-10.696253867959456</c:v>
                </c:pt>
                <c:pt idx="285">
                  <c:v>-10.630380343581313</c:v>
                </c:pt>
                <c:pt idx="286">
                  <c:v>-10.561268893364719</c:v>
                </c:pt>
                <c:pt idx="287">
                  <c:v>-10.488940568085187</c:v>
                </c:pt>
                <c:pt idx="288">
                  <c:v>-10.413417398351772</c:v>
                </c:pt>
                <c:pt idx="289">
                  <c:v>-10.334722387896665</c:v>
                </c:pt>
                <c:pt idx="290">
                  <c:v>-10.252879506568506</c:v>
                </c:pt>
                <c:pt idx="291">
                  <c:v>-10.167913683031326</c:v>
                </c:pt>
                <c:pt idx="292">
                  <c:v>-10.079850797171501</c:v>
                </c:pt>
                <c:pt idx="293">
                  <c:v>-9.988717672214948</c:v>
                </c:pt>
                <c:pt idx="294">
                  <c:v>-9.8945420665569905</c:v>
                </c:pt>
                <c:pt idx="295">
                  <c:v>-9.7973526653073861</c:v>
                </c:pt>
                <c:pt idx="296">
                  <c:v>-9.6971790715530766</c:v>
                </c:pt>
                <c:pt idx="297">
                  <c:v>-9.5940517973413328</c:v>
                </c:pt>
                <c:pt idx="298">
                  <c:v>-9.4880022543860374</c:v>
                </c:pt>
                <c:pt idx="299">
                  <c:v>-9.3790627444999384</c:v>
                </c:pt>
                <c:pt idx="300">
                  <c:v>-9.2672664497557804</c:v>
                </c:pt>
                <c:pt idx="301">
                  <c:v>-9.1526474223793279</c:v>
                </c:pt>
                <c:pt idx="302">
                  <c:v>-9.0352405743773314</c:v>
                </c:pt>
                <c:pt idx="303">
                  <c:v>-8.9150816669036228</c:v>
                </c:pt>
                <c:pt idx="304">
                  <c:v>-8.792207299366563</c:v>
                </c:pt>
                <c:pt idx="305">
                  <c:v>-8.6666548982811662</c:v>
                </c:pt>
                <c:pt idx="306">
                  <c:v>-8.538462705869291</c:v>
                </c:pt>
                <c:pt idx="307">
                  <c:v>-8.407669768411381</c:v>
                </c:pt>
                <c:pt idx="308">
                  <c:v>-8.2743159243532851</c:v>
                </c:pt>
                <c:pt idx="309">
                  <c:v>-8.1384417921718022</c:v>
                </c:pt>
                <c:pt idx="310">
                  <c:v>-8.0000887580026241</c:v>
                </c:pt>
                <c:pt idx="311">
                  <c:v>-7.8592989630344636</c:v>
                </c:pt>
                <c:pt idx="312">
                  <c:v>-7.7161152906732031</c:v>
                </c:pt>
                <c:pt idx="313">
                  <c:v>-7.5705813534799526</c:v>
                </c:pt>
                <c:pt idx="314">
                  <c:v>-7.4227414798870344</c:v>
                </c:pt>
                <c:pt idx="315">
                  <c:v>-7.2726407006959048</c:v>
                </c:pt>
                <c:pt idx="316">
                  <c:v>-7.1203247353611472</c:v>
                </c:pt>
                <c:pt idx="317">
                  <c:v>-6.965839978064702</c:v>
                </c:pt>
                <c:pt idx="318">
                  <c:v>-6.8092334835845865</c:v>
                </c:pt>
                <c:pt idx="319">
                  <c:v>-6.6505529529623955</c:v>
                </c:pt>
                <c:pt idx="320">
                  <c:v>-6.4898467189739621</c:v>
                </c:pt>
                <c:pt idx="321">
                  <c:v>-6.3271637314075937</c:v>
                </c:pt>
                <c:pt idx="322">
                  <c:v>-6.1625535421543667</c:v>
                </c:pt>
                <c:pt idx="323">
                  <c:v>-5.9960662901150421</c:v>
                </c:pt>
                <c:pt idx="324">
                  <c:v>-5.8277526859281581</c:v>
                </c:pt>
                <c:pt idx="325">
                  <c:v>-5.6576639965239979</c:v>
                </c:pt>
                <c:pt idx="326">
                  <c:v>-5.4858520295091067</c:v>
                </c:pt>
                <c:pt idx="327">
                  <c:v>-5.3123691173861189</c:v>
                </c:pt>
                <c:pt idx="328">
                  <c:v>-5.1372681016137172</c:v>
                </c:pt>
                <c:pt idx="329">
                  <c:v>-4.960602316511558</c:v>
                </c:pt>
                <c:pt idx="330">
                  <c:v>-4.782425573015078</c:v>
                </c:pt>
                <c:pt idx="331">
                  <c:v>-4.6027921422851348</c:v>
                </c:pt>
                <c:pt idx="332">
                  <c:v>-4.4217567391774519</c:v>
                </c:pt>
                <c:pt idx="333">
                  <c:v>-4.2393745055769356</c:v>
                </c:pt>
                <c:pt idx="334">
                  <c:v>-4.0557009936018975</c:v>
                </c:pt>
                <c:pt idx="335">
                  <c:v>-3.8707921486833898</c:v>
                </c:pt>
                <c:pt idx="336">
                  <c:v>-3.6847042925245841</c:v>
                </c:pt>
                <c:pt idx="337">
                  <c:v>-3.4974941059457811</c:v>
                </c:pt>
                <c:pt idx="338">
                  <c:v>-3.3092186116197975</c:v>
                </c:pt>
                <c:pt idx="339">
                  <c:v>-3.1199351567033786</c:v>
                </c:pt>
                <c:pt idx="340">
                  <c:v>-2.9297013953697197</c:v>
                </c:pt>
                <c:pt idx="341">
                  <c:v>-2.738575271247484</c:v>
                </c:pt>
                <c:pt idx="342">
                  <c:v>-2.5466149997716507</c:v>
                </c:pt>
                <c:pt idx="343">
                  <c:v>-2.3538790504515772</c:v>
                </c:pt>
                <c:pt idx="344">
                  <c:v>-2.1604261290616695</c:v>
                </c:pt>
                <c:pt idx="345">
                  <c:v>-1.9663151597600903</c:v>
                </c:pt>
                <c:pt idx="346">
                  <c:v>-1.7716052671409475</c:v>
                </c:pt>
                <c:pt idx="347">
                  <c:v>-1.5763557582254333</c:v>
                </c:pt>
                <c:pt idx="348">
                  <c:v>-1.3806261043973955</c:v>
                </c:pt>
                <c:pt idx="349">
                  <c:v>-1.1844759232888475</c:v>
                </c:pt>
                <c:pt idx="350">
                  <c:v>-0.98796496062092998</c:v>
                </c:pt>
                <c:pt idx="351">
                  <c:v>-0.79115307200585983</c:v>
                </c:pt>
                <c:pt idx="352">
                  <c:v>-0.59410020471540559</c:v>
                </c:pt>
                <c:pt idx="353">
                  <c:v>-0.39686637942144581</c:v>
                </c:pt>
                <c:pt idx="354">
                  <c:v>-0.19951167191416799</c:v>
                </c:pt>
                <c:pt idx="355">
                  <c:v>-2.0961948034813435E-3</c:v>
                </c:pt>
                <c:pt idx="356">
                  <c:v>0.19531992079078703</c:v>
                </c:pt>
                <c:pt idx="357">
                  <c:v>0.39267654355433312</c:v>
                </c:pt>
                <c:pt idx="358">
                  <c:v>0.58991356029387665</c:v>
                </c:pt>
                <c:pt idx="359">
                  <c:v>0.78697089424714184</c:v>
                </c:pt>
                <c:pt idx="360">
                  <c:v>0.98378852338174227</c:v>
                </c:pt>
                <c:pt idx="361">
                  <c:v>1.1803064986773941</c:v>
                </c:pt>
                <c:pt idx="362">
                  <c:v>1.3764649623858927</c:v>
                </c:pt>
                <c:pt idx="363">
                  <c:v>1.5722041662632851</c:v>
                </c:pt>
                <c:pt idx="364">
                  <c:v>1.7674644897686929</c:v>
                </c:pt>
                <c:pt idx="365">
                  <c:v>1.962186458224233</c:v>
                </c:pt>
                <c:pt idx="366">
                  <c:v>2.1563107609305141</c:v>
                </c:pt>
                <c:pt idx="367">
                  <c:v>2.3497782692321829</c:v>
                </c:pt>
                <c:pt idx="368">
                  <c:v>2.5425300545280254</c:v>
                </c:pt>
                <c:pt idx="369">
                  <c:v>2.7345074062201267</c:v>
                </c:pt>
                <c:pt idx="370">
                  <c:v>2.9256518495966382</c:v>
                </c:pt>
                <c:pt idx="371">
                  <c:v>3.1159051636426867</c:v>
                </c:pt>
                <c:pt idx="372">
                  <c:v>3.3052093987740156</c:v>
                </c:pt>
                <c:pt idx="373">
                  <c:v>3.4935068944879477</c:v>
                </c:pt>
                <c:pt idx="374">
                  <c:v>3.6807402969262975</c:v>
                </c:pt>
                <c:pt idx="375">
                  <c:v>3.8668525763448791</c:v>
                </c:pt>
                <c:pt idx="376">
                  <c:v>4.0517870444842998</c:v>
                </c:pt>
                <c:pt idx="377">
                  <c:v>4.2354873718367259</c:v>
                </c:pt>
                <c:pt idx="378">
                  <c:v>4.417897604803394</c:v>
                </c:pt>
                <c:pt idx="379">
                  <c:v>4.5989621827376075</c:v>
                </c:pt>
                <c:pt idx="380">
                  <c:v>4.7786259548680503</c:v>
                </c:pt>
                <c:pt idx="381">
                  <c:v>4.9568341970972565</c:v>
                </c:pt>
                <c:pt idx="382">
                  <c:v>5.1335326286701193</c:v>
                </c:pt>
                <c:pt idx="383">
                  <c:v>5.3086674287073548</c:v>
                </c:pt>
                <c:pt idx="384">
                  <c:v>5.4821852525988986</c:v>
                </c:pt>
                <c:pt idx="385">
                  <c:v>5.6540332482522437</c:v>
                </c:pt>
                <c:pt idx="386">
                  <c:v>5.8241590721907022</c:v>
                </c:pt>
                <c:pt idx="387">
                  <c:v>5.9925109054968946</c:v>
                </c:pt>
                <c:pt idx="388">
                  <c:v>6.1590374695962362</c:v>
                </c:pt>
                <c:pt idx="389">
                  <c:v>6.3236880418760686</c:v>
                </c:pt>
                <c:pt idx="390">
                  <c:v>6.4864124711352975</c:v>
                </c:pt>
                <c:pt idx="391">
                  <c:v>6.6471611928600494</c:v>
                </c:pt>
                <c:pt idx="392">
                  <c:v>6.8058852443206037</c:v>
                </c:pt>
                <c:pt idx="393">
                  <c:v>6.9625362794850414</c:v>
                </c:pt>
                <c:pt idx="394">
                  <c:v>7.1170665837450429</c:v>
                </c:pt>
                <c:pt idx="395">
                  <c:v>7.269429088449364</c:v>
                </c:pt>
                <c:pt idx="396">
                  <c:v>7.4195773852405553</c:v>
                </c:pt>
                <c:pt idx="397">
                  <c:v>7.5674657401905687</c:v>
                </c:pt>
                <c:pt idx="398">
                  <c:v>7.7130491077309253</c:v>
                </c:pt>
                <c:pt idx="399">
                  <c:v>7.8562831443732311</c:v>
                </c:pt>
                <c:pt idx="400">
                  <c:v>7.9971242222158292</c:v>
                </c:pt>
                <c:pt idx="401">
                  <c:v>8.1355294422325031</c:v>
                </c:pt>
                <c:pt idx="402">
                  <c:v>8.2714566473391606</c:v>
                </c:pt>
                <c:pt idx="403">
                  <c:v>8.4048644352345345</c:v>
                </c:pt>
                <c:pt idx="404">
                  <c:v>8.5357121710109816</c:v>
                </c:pt>
                <c:pt idx="405">
                  <c:v>8.6639599995315386</c:v>
                </c:pt>
                <c:pt idx="406">
                  <c:v>8.7895688575694653</c:v>
                </c:pt>
                <c:pt idx="407">
                  <c:v>8.9125004857065822</c:v>
                </c:pt>
                <c:pt idx="408">
                  <c:v>9.0327174399867687</c:v>
                </c:pt>
                <c:pt idx="409">
                  <c:v>9.150183103321087</c:v>
                </c:pt>
                <c:pt idx="410">
                  <c:v>9.2648616966410451</c:v>
                </c:pt>
                <c:pt idx="411">
                  <c:v>9.3767182897965942</c:v>
                </c:pt>
                <c:pt idx="412">
                  <c:v>9.4857188121955804</c:v>
                </c:pt>
                <c:pt idx="413">
                  <c:v>9.5918300631813445</c:v>
                </c:pt>
                <c:pt idx="414">
                  <c:v>9.6950197221453891</c:v>
                </c:pt>
                <c:pt idx="415">
                  <c:v>9.795256358371951</c:v>
                </c:pt>
                <c:pt idx="416">
                  <c:v>9.8925094406115424</c:v>
                </c:pt>
                <c:pt idx="417">
                  <c:v>9.9867493463805221</c:v>
                </c:pt>
                <c:pt idx="418">
                  <c:v>10.07794737098385</c:v>
                </c:pt>
                <c:pt idx="419">
                  <c:v>10.166075736258307</c:v>
                </c:pt>
                <c:pt idx="420">
                  <c:v>10.251107599033487</c:v>
                </c:pt>
                <c:pt idx="421">
                  <c:v>10.333017059308013</c:v>
                </c:pt>
                <c:pt idx="422">
                  <c:v>10.411779168138452</c:v>
                </c:pt>
                <c:pt idx="423">
                  <c:v>10.487369935238565</c:v>
                </c:pt>
                <c:pt idx="424">
                  <c:v>10.559766336286549</c:v>
                </c:pt>
                <c:pt idx="425">
                  <c:v>10.628946319938047</c:v>
                </c:pt>
                <c:pt idx="426">
                  <c:v>10.694888814542816</c:v>
                </c:pt>
                <c:pt idx="427">
                  <c:v>10.757573734562969</c:v>
                </c:pt>
                <c:pt idx="428">
                  <c:v>10.816981986690871</c:v>
                </c:pt>
                <c:pt idx="429">
                  <c:v>10.873095475664792</c:v>
                </c:pt>
                <c:pt idx="430">
                  <c:v>10.92589710978058</c:v>
                </c:pt>
                <c:pt idx="431">
                  <c:v>10.975370806097656</c:v>
                </c:pt>
                <c:pt idx="432">
                  <c:v>11.021501495337741</c:v>
                </c:pt>
                <c:pt idx="433">
                  <c:v>11.064275126474827</c:v>
                </c:pt>
                <c:pt idx="434">
                  <c:v>11.103678671015018</c:v>
                </c:pt>
                <c:pt idx="435">
                  <c:v>11.139700126964886</c:v>
                </c:pt>
                <c:pt idx="436">
                  <c:v>11.17232852248719</c:v>
                </c:pt>
                <c:pt idx="437">
                  <c:v>11.201553919242796</c:v>
                </c:pt>
                <c:pt idx="438">
                  <c:v>11.227367415417831</c:v>
                </c:pt>
                <c:pt idx="439">
                  <c:v>11.249761148435079</c:v>
                </c:pt>
                <c:pt idx="440">
                  <c:v>11.268728297348872</c:v>
                </c:pt>
                <c:pt idx="441">
                  <c:v>11.284263084922687</c:v>
                </c:pt>
                <c:pt idx="442">
                  <c:v>11.296360779388854</c:v>
                </c:pt>
                <c:pt idx="443">
                  <c:v>11.305017695889799</c:v>
                </c:pt>
                <c:pt idx="444">
                  <c:v>11.310231197600428</c:v>
                </c:pt>
                <c:pt idx="445">
                  <c:v>11.31199969653129</c:v>
                </c:pt>
                <c:pt idx="446">
                  <c:v>11.310322654012252</c:v>
                </c:pt>
                <c:pt idx="447">
                  <c:v>11.305200580856576</c:v>
                </c:pt>
                <c:pt idx="448">
                  <c:v>11.296635037205341</c:v>
                </c:pt>
                <c:pt idx="449">
                  <c:v>11.284628632052224</c:v>
                </c:pt>
                <c:pt idx="450">
                  <c:v>11.269185022448827</c:v>
                </c:pt>
                <c:pt idx="451">
                  <c:v>11.250308912390773</c:v>
                </c:pt>
                <c:pt idx="452">
                  <c:v>11.228006051384895</c:v>
                </c:pt>
                <c:pt idx="453">
                  <c:v>11.202283232698004</c:v>
                </c:pt>
                <c:pt idx="454">
                  <c:v>11.173148291287697</c:v>
                </c:pt>
                <c:pt idx="455">
                  <c:v>11.140610101415909</c:v>
                </c:pt>
                <c:pt idx="456">
                  <c:v>11.104678573945868</c:v>
                </c:pt>
                <c:pt idx="457">
                  <c:v>11.065364653323355</c:v>
                </c:pt>
                <c:pt idx="458">
                  <c:v>11.022680314243084</c:v>
                </c:pt>
                <c:pt idx="459">
                  <c:v>10.976638558001344</c:v>
                </c:pt>
                <c:pt idx="460">
                  <c:v>10.92725340853587</c:v>
                </c:pt>
                <c:pt idx="461">
                  <c:v>10.874539908154315</c:v>
                </c:pt>
                <c:pt idx="462">
                  <c:v>10.818514112952455</c:v>
                </c:pt>
                <c:pt idx="463">
                  <c:v>10.75919308792364</c:v>
                </c:pt>
                <c:pt idx="464">
                  <c:v>10.696594901760939</c:v>
                </c:pt>
                <c:pt idx="465">
                  <c:v>10.630738621353583</c:v>
                </c:pt>
                <c:pt idx="466">
                  <c:v>10.561644305979332</c:v>
                </c:pt>
                <c:pt idx="467">
                  <c:v>10.48933300119457</c:v>
                </c:pt>
                <c:pt idx="468">
                  <c:v>10.413826732424049</c:v>
                </c:pt>
                <c:pt idx="469">
                  <c:v>10.335148498252064</c:v>
                </c:pt>
                <c:pt idx="470">
                  <c:v>10.253322263417346</c:v>
                </c:pt>
                <c:pt idx="471">
                  <c:v>10.168372951513538</c:v>
                </c:pt>
                <c:pt idx="472">
                  <c:v>10.080326437397698</c:v>
                </c:pt>
                <c:pt idx="473">
                  <c:v>9.989209539309055</c:v>
                </c:pt>
                <c:pt idx="474">
                  <c:v>9.8950500107003752</c:v>
                </c:pt>
                <c:pt idx="475">
                  <c:v>9.7978765317844552</c:v>
                </c:pt>
                <c:pt idx="476">
                  <c:v>9.6977187007984504</c:v>
                </c:pt>
                <c:pt idx="477">
                  <c:v>9.5946070249884006</c:v>
                </c:pt>
                <c:pt idx="478">
                  <c:v>9.488572911317064</c:v>
                </c:pt>
                <c:pt idx="479">
                  <c:v>9.3796486568975475</c:v>
                </c:pt>
                <c:pt idx="480">
                  <c:v>9.2678674391558982</c:v>
                </c:pt>
                <c:pt idx="481">
                  <c:v>9.1532633057255559</c:v>
                </c:pt>
                <c:pt idx="482">
                  <c:v>9.0358711640767151</c:v>
                </c:pt>
                <c:pt idx="483">
                  <c:v>8.9157267708837473</c:v>
                </c:pt>
                <c:pt idx="484">
                  <c:v>8.7928667211341107</c:v>
                </c:pt>
                <c:pt idx="485">
                  <c:v>8.6673284369817125</c:v>
                </c:pt>
                <c:pt idx="486">
                  <c:v>8.5391501563485388</c:v>
                </c:pt>
                <c:pt idx="487">
                  <c:v>8.4083709212775908</c:v>
                </c:pt>
                <c:pt idx="488">
                  <c:v>8.2750305660411154</c:v>
                </c:pt>
                <c:pt idx="489">
                  <c:v>8.139169705007296</c:v>
                </c:pt>
                <c:pt idx="490">
                  <c:v>8.0008297202695715</c:v>
                </c:pt>
                <c:pt idx="491">
                  <c:v>7.8600527490418806</c:v>
                </c:pt>
                <c:pt idx="492">
                  <c:v>7.7168816708241268</c:v>
                </c:pt>
                <c:pt idx="493">
                  <c:v>7.5713600943413191</c:v>
                </c:pt>
                <c:pt idx="494">
                  <c:v>7.4235323442608401</c:v>
                </c:pt>
                <c:pt idx="495">
                  <c:v>7.2734434476913945</c:v>
                </c:pt>
                <c:pt idx="496">
                  <c:v>7.1211391204682464</c:v>
                </c:pt>
                <c:pt idx="497">
                  <c:v>6.966665753228436</c:v>
                </c:pt>
                <c:pt idx="498">
                  <c:v>6.8100703972806915</c:v>
                </c:pt>
                <c:pt idx="499">
                  <c:v>6.6514007502738748</c:v>
                </c:pt>
                <c:pt idx="500">
                  <c:v>6.4907051416687898</c:v>
                </c:pt>
                <c:pt idx="501">
                  <c:v>6.3280325180173067</c:v>
                </c:pt>
                <c:pt idx="502">
                  <c:v>6.1634324280537749</c:v>
                </c:pt>
                <c:pt idx="503">
                  <c:v>5.9969550076027591</c:v>
                </c:pt>
                <c:pt idx="504">
                  <c:v>5.8286509643081956</c:v>
                </c:pt>
                <c:pt idx="505">
                  <c:v>5.6585715621882153</c:v>
                </c:pt>
                <c:pt idx="506">
                  <c:v>5.4867686060205179</c:v>
                </c:pt>
                <c:pt idx="507">
                  <c:v>5.3132944255630896</c:v>
                </c:pt>
                <c:pt idx="508">
                  <c:v>5.1382018596150374</c:v>
                </c:pt>
                <c:pt idx="509">
                  <c:v>4.9615442399222891</c:v>
                </c:pt>
                <c:pt idx="510">
                  <c:v>4.7833753749331489</c:v>
                </c:pt>
                <c:pt idx="511">
                  <c:v>4.6037495334087248</c:v>
                </c:pt>
                <c:pt idx="512">
                  <c:v>4.4227214278931539</c:v>
                </c:pt>
                <c:pt idx="513">
                  <c:v>4.240346198048571</c:v>
                </c:pt>
                <c:pt idx="514">
                  <c:v>4.0566793938599952</c:v>
                </c:pt>
                <c:pt idx="515">
                  <c:v>3.871776958715293</c:v>
                </c:pt>
                <c:pt idx="516">
                  <c:v>3.6856952123653302</c:v>
                </c:pt>
                <c:pt idx="517">
                  <c:v>3.4984908337694001</c:v>
                </c:pt>
                <c:pt idx="518">
                  <c:v>3.3102208438312473</c:v>
                </c:pt>
                <c:pt idx="519">
                  <c:v>3.1209425880310064</c:v>
                </c:pt>
                <c:pt idx="520">
                  <c:v>2.9307137189582835</c:v>
                </c:pt>
                <c:pt idx="521">
                  <c:v>2.7395921787516202</c:v>
                </c:pt>
                <c:pt idx="522">
                  <c:v>2.5476361814497532</c:v>
                </c:pt>
                <c:pt idx="523">
                  <c:v>2.3549041952601413</c:v>
                </c:pt>
                <c:pt idx="524">
                  <c:v>2.1614549247500747</c:v>
                </c:pt>
                <c:pt idx="525">
                  <c:v>1.9673472929657074</c:v>
                </c:pt>
                <c:pt idx="526">
                  <c:v>1.7726404234845479</c:v>
                </c:pt>
                <c:pt idx="527">
                  <c:v>1.5773936224069451</c:v>
                </c:pt>
                <c:pt idx="528">
                  <c:v>1.3816663602919825</c:v>
                </c:pt>
                <c:pt idx="529">
                  <c:v>1.1855182540431966</c:v>
                </c:pt>
                <c:pt idx="530">
                  <c:v>0.98900904874970341</c:v>
                </c:pt>
                <c:pt idx="531">
                  <c:v>0.79219859948847815</c:v>
                </c:pt>
                <c:pt idx="532">
                  <c:v>0.5951468530928341</c:v>
                </c:pt>
                <c:pt idx="533">
                  <c:v>0.39791382989327434</c:v>
                </c:pt>
                <c:pt idx="534">
                  <c:v>0.20055960543565535</c:v>
                </c:pt>
                <c:pt idx="535">
                  <c:v>3.1442921827330664E-3</c:v>
                </c:pt>
                <c:pt idx="536">
                  <c:v>-0.19427197879555491</c:v>
                </c:pt>
                <c:pt idx="537">
                  <c:v>-0.39162907613755588</c:v>
                </c:pt>
                <c:pt idx="538">
                  <c:v>-0.58886688650547692</c:v>
                </c:pt>
                <c:pt idx="539">
                  <c:v>-0.78592533289528976</c:v>
                </c:pt>
                <c:pt idx="540">
                  <c:v>-0.98274439293574878</c:v>
                </c:pt>
                <c:pt idx="541">
                  <c:v>-1.1792641171707483</c:v>
                </c:pt>
                <c:pt idx="542">
                  <c:v>-1.3754246473193907</c:v>
                </c:pt>
                <c:pt idx="543">
                  <c:v>-1.5711662345082635</c:v>
                </c:pt>
                <c:pt idx="544">
                  <c:v>-1.7664292574705902</c:v>
                </c:pt>
                <c:pt idx="545">
                  <c:v>-1.9611542407062161</c:v>
                </c:pt>
                <c:pt idx="546">
                  <c:v>-2.1552818725975129</c:v>
                </c:pt>
                <c:pt idx="547">
                  <c:v>-2.3487530234750453</c:v>
                </c:pt>
                <c:pt idx="548">
                  <c:v>-2.5415087636281393</c:v>
                </c:pt>
                <c:pt idx="549">
                  <c:v>-2.7334903812542257</c:v>
                </c:pt>
                <c:pt idx="550">
                  <c:v>-2.9246394003421257</c:v>
                </c:pt>
                <c:pt idx="551">
                  <c:v>-3.114897598483223</c:v>
                </c:pt>
                <c:pt idx="552">
                  <c:v>-3.3042070246055872</c:v>
                </c:pt>
                <c:pt idx="553">
                  <c:v>-3.492510016625427</c:v>
                </c:pt>
                <c:pt idx="554">
                  <c:v>-3.6797492190104464</c:v>
                </c:pt>
                <c:pt idx="555">
                  <c:v>-3.865867600249826</c:v>
                </c:pt>
                <c:pt idx="556">
                  <c:v>-4.0508084702255873</c:v>
                </c:pt>
                <c:pt idx="557">
                  <c:v>-4.2345154974799737</c:v>
                </c:pt>
                <c:pt idx="558">
                  <c:v>-4.4169327263735019</c:v>
                </c:pt>
                <c:pt idx="559">
                  <c:v>-4.5980045941285379</c:v>
                </c:pt>
                <c:pt idx="560">
                  <c:v>-4.7776759477533837</c:v>
                </c:pt>
                <c:pt idx="561">
                  <c:v>-4.9558920608412764</c:v>
                </c:pt>
                <c:pt idx="562">
                  <c:v>-5.1325986502397472</c:v>
                </c:pt>
                <c:pt idx="563">
                  <c:v>-5.3077418925846871</c:v>
                </c:pt>
                <c:pt idx="564">
                  <c:v>-5.4812684406945582</c:v>
                </c:pt>
                <c:pt idx="565">
                  <c:v>-5.6531254398195365</c:v>
                </c:pt>
                <c:pt idx="566">
                  <c:v>-5.823260543740596</c:v>
                </c:pt>
                <c:pt idx="567">
                  <c:v>-5.9916219307136966</c:v>
                </c:pt>
                <c:pt idx="568">
                  <c:v>-6.1581583192542997</c:v>
                </c:pt>
                <c:pt idx="569">
                  <c:v>-6.3228189837573243</c:v>
                </c:pt>
                <c:pt idx="570">
                  <c:v>-6.4855537699476375</c:v>
                </c:pt>
                <c:pt idx="571">
                  <c:v>-6.6463131101567603</c:v>
                </c:pt>
                <c:pt idx="572">
                  <c:v>-6.8050480384206402</c:v>
                </c:pt>
                <c:pt idx="573">
                  <c:v>-6.9617102053943887</c:v>
                </c:pt>
                <c:pt idx="574">
                  <c:v>-7.1162518930790464</c:v>
                </c:pt>
                <c:pt idx="575">
                  <c:v>-7.268626029356053</c:v>
                </c:pt>
                <c:pt idx="576">
                  <c:v>-7.4187862023250677</c:v>
                </c:pt>
                <c:pt idx="577">
                  <c:v>-7.5666866744406667</c:v>
                </c:pt>
                <c:pt idx="578">
                  <c:v>-7.7122823964436042</c:v>
                </c:pt>
                <c:pt idx="579">
                  <c:v>-7.8555290210824005</c:v>
                </c:pt>
                <c:pt idx="580">
                  <c:v>-7.9963829166211848</c:v>
                </c:pt>
                <c:pt idx="581">
                  <c:v>-8.134801180129605</c:v>
                </c:pt>
                <c:pt idx="582">
                  <c:v>-8.2707416505506028</c:v>
                </c:pt>
                <c:pt idx="583">
                  <c:v>-8.4041629215424329</c:v>
                </c:pt>
                <c:pt idx="584">
                  <c:v>-8.5350243540905844</c:v>
                </c:pt>
                <c:pt idx="585">
                  <c:v>-8.6632860888861991</c:v>
                </c:pt>
                <c:pt idx="586">
                  <c:v>-8.7889090584667731</c:v>
                </c:pt>
                <c:pt idx="587">
                  <c:v>-8.9118549991158904</c:v>
                </c:pt>
                <c:pt idx="588">
                  <c:v>-9.03208646251794</c:v>
                </c:pt>
                <c:pt idx="589">
                  <c:v>-9.1495668271646338</c:v>
                </c:pt>
                <c:pt idx="590">
                  <c:v>-9.2642603095096057</c:v>
                </c:pt>
                <c:pt idx="591">
                  <c:v>-9.3761319748676861</c:v>
                </c:pt>
                <c:pt idx="592">
                  <c:v>-9.4851477480558746</c:v>
                </c:pt>
                <c:pt idx="593">
                  <c:v>-9.5912744237722638</c:v>
                </c:pt>
                <c:pt idx="594">
                  <c:v>-9.6944796767100865</c:v>
                </c:pt>
                <c:pt idx="595">
                  <c:v>-9.7947320714038018</c:v>
                </c:pt>
                <c:pt idx="596">
                  <c:v>-9.8920010718040103</c:v>
                </c:pt>
                <c:pt idx="597">
                  <c:v>-9.9862570505785442</c:v>
                </c:pt>
                <c:pt idx="598">
                  <c:v>-10.077471298136643</c:v>
                </c:pt>
                <c:pt idx="599">
                  <c:v>-10.165616031373727</c:v>
                </c:pt>
                <c:pt idx="600">
                  <c:v>-10.250664402133829</c:v>
                </c:pt>
                <c:pt idx="601">
                  <c:v>-10.332590505387381</c:v>
                </c:pt>
                <c:pt idx="602">
                  <c:v>-10.411369387121654</c:v>
                </c:pt>
                <c:pt idx="603">
                  <c:v>-10.486977051941492</c:v>
                </c:pt>
                <c:pt idx="604">
                  <c:v>-10.559390470378201</c:v>
                </c:pt>
                <c:pt idx="605">
                  <c:v>-10.628587585904073</c:v>
                </c:pt>
                <c:pt idx="606">
                  <c:v>-10.694547321650633</c:v>
                </c:pt>
                <c:pt idx="607">
                  <c:v>-10.757249586828481</c:v>
                </c:pt>
                <c:pt idx="608">
                  <c:v>-10.816675282846791</c:v>
                </c:pt>
                <c:pt idx="609">
                  <c:v>-10.872806309130576</c:v>
                </c:pt>
                <c:pt idx="610">
                  <c:v>-10.925625568633963</c:v>
                </c:pt>
                <c:pt idx="611">
                  <c:v>-10.975116973047818</c:v>
                </c:pt>
                <c:pt idx="612">
                  <c:v>-11.021265447700126</c:v>
                </c:pt>
                <c:pt idx="613">
                  <c:v>-11.064056936147596</c:v>
                </c:pt>
                <c:pt idx="614">
                  <c:v>-11.103478404457137</c:v>
                </c:pt>
                <c:pt idx="615">
                  <c:v>-11.139517845175888</c:v>
                </c:pt>
                <c:pt idx="616">
                  <c:v>-11.172164280988598</c:v>
                </c:pt>
                <c:pt idx="617">
                  <c:v>-11.201407768061218</c:v>
                </c:pt>
                <c:pt idx="618">
                  <c:v>-11.227239399069701</c:v>
                </c:pt>
                <c:pt idx="619">
                  <c:v>-11.249651305913115</c:v>
                </c:pt>
                <c:pt idx="620">
                  <c:v>-11.268636662110199</c:v>
                </c:pt>
                <c:pt idx="621">
                  <c:v>-11.284189684878642</c:v>
                </c:pt>
                <c:pt idx="622">
                  <c:v>-11.296305636896481</c:v>
                </c:pt>
                <c:pt idx="623">
                  <c:v>-11.304980827745045</c:v>
                </c:pt>
                <c:pt idx="624">
                  <c:v>-11.310212615033025</c:v>
                </c:pt>
                <c:pt idx="625">
                  <c:v>-11.311999405201332</c:v>
                </c:pt>
                <c:pt idx="626">
                  <c:v>-11.310340654008476</c:v>
                </c:pt>
                <c:pt idx="627">
                  <c:v>-11.305236866696335</c:v>
                </c:pt>
                <c:pt idx="628">
                  <c:v>-11.296689597836268</c:v>
                </c:pt>
                <c:pt idx="629">
                  <c:v>-11.284701450855602</c:v>
                </c:pt>
                <c:pt idx="630">
                  <c:v>-11.269276077244649</c:v>
                </c:pt>
                <c:pt idx="631">
                  <c:v>-11.250418175444503</c:v>
                </c:pt>
                <c:pt idx="632">
                  <c:v>-11.228133489415915</c:v>
                </c:pt>
                <c:pt idx="633">
                  <c:v>-11.202428806889742</c:v>
                </c:pt>
                <c:pt idx="634">
                  <c:v>-11.173311957299459</c:v>
                </c:pt>
                <c:pt idx="635">
                  <c:v>-11.140791809396383</c:v>
                </c:pt>
                <c:pt idx="636">
                  <c:v>-11.104878268548308</c:v>
                </c:pt>
                <c:pt idx="637">
                  <c:v>-11.065582273722439</c:v>
                </c:pt>
                <c:pt idx="638">
                  <c:v>-11.022915794153439</c:v>
                </c:pt>
                <c:pt idx="639">
                  <c:v>-10.97689182569774</c:v>
                </c:pt>
                <c:pt idx="640">
                  <c:v>-10.927524386875069</c:v>
                </c:pt>
                <c:pt idx="641">
                  <c:v>-10.874828514598546</c:v>
                </c:pt>
                <c:pt idx="642">
                  <c:v>-10.818820259594592</c:v>
                </c:pt>
                <c:pt idx="643">
                  <c:v>-10.759516681513951</c:v>
                </c:pt>
                <c:pt idx="644">
                  <c:v>-10.696935843735501</c:v>
                </c:pt>
                <c:pt idx="645">
                  <c:v>-10.63109680786428</c:v>
                </c:pt>
                <c:pt idx="646">
                  <c:v>-10.562019627925526</c:v>
                </c:pt>
                <c:pt idx="647">
                  <c:v>-10.489725344256311</c:v>
                </c:pt>
                <c:pt idx="648">
                  <c:v>-10.414235977096872</c:v>
                </c:pt>
                <c:pt idx="649">
                  <c:v>-10.335574519883448</c:v>
                </c:pt>
                <c:pt idx="650">
                  <c:v>-10.253764932244612</c:v>
                </c:pt>
                <c:pt idx="651">
                  <c:v>-10.168832132703436</c:v>
                </c:pt>
                <c:pt idx="652">
                  <c:v>-10.080801991087439</c:v>
                </c:pt>
                <c:pt idx="653">
                  <c:v>-9.9897013206489209</c:v>
                </c:pt>
                <c:pt idx="654">
                  <c:v>-9.8955578698978393</c:v>
                </c:pt>
                <c:pt idx="655">
                  <c:v>-9.7984003141498253</c:v>
                </c:pt>
                <c:pt idx="656">
                  <c:v>-9.6982582467919318</c:v>
                </c:pt>
                <c:pt idx="657">
                  <c:v>-9.5951621702687628</c:v>
                </c:pt>
                <c:pt idx="658">
                  <c:v>-9.4891434867916509</c:v>
                </c:pt>
                <c:pt idx="659">
                  <c:v>-9.380234488773791</c:v>
                </c:pt>
                <c:pt idx="660">
                  <c:v>-9.2684683489942614</c:v>
                </c:pt>
                <c:pt idx="661">
                  <c:v>-9.153879110493877</c:v>
                </c:pt>
                <c:pt idx="662">
                  <c:v>-9.03650167620596</c:v>
                </c:pt>
                <c:pt idx="663">
                  <c:v>-8.9163717983251551</c:v>
                </c:pt>
                <c:pt idx="664">
                  <c:v>-8.7935260674176376</c:v>
                </c:pt>
                <c:pt idx="665">
                  <c:v>-8.6680019012759502</c:v>
                </c:pt>
                <c:pt idx="666">
                  <c:v>-8.5398375335218422</c:v>
                </c:pt>
                <c:pt idx="667">
                  <c:v>-8.4090720019605776</c:v>
                </c:pt>
                <c:pt idx="668">
                  <c:v>-8.275745136690384</c:v>
                </c:pt>
                <c:pt idx="669">
                  <c:v>-8.1398975479705573</c:v>
                </c:pt>
                <c:pt idx="670">
                  <c:v>-8.0015706138518876</c:v>
                </c:pt>
                <c:pt idx="671">
                  <c:v>-7.8608064675732132</c:v>
                </c:pt>
                <c:pt idx="672">
                  <c:v>-7.717647984728023</c:v>
                </c:pt>
                <c:pt idx="673">
                  <c:v>-7.5721387702049237</c:v>
                </c:pt>
                <c:pt idx="674">
                  <c:v>-7.4243231449059319</c:v>
                </c:pt>
                <c:pt idx="675">
                  <c:v>-7.2742461322466587</c:v>
                </c:pt>
                <c:pt idx="676">
                  <c:v>-7.1219534444425827</c:v>
                </c:pt>
                <c:pt idx="677">
                  <c:v>-6.9674914685855205</c:v>
                </c:pt>
                <c:pt idx="678">
                  <c:v>-6.8109072525144621</c:v>
                </c:pt>
                <c:pt idx="679">
                  <c:v>-6.6522484904851718</c:v>
                </c:pt>
                <c:pt idx="680">
                  <c:v>-6.4915635086429315</c:v>
                </c:pt>
                <c:pt idx="681">
                  <c:v>-6.3289012503028363</c:v>
                </c:pt>
                <c:pt idx="682">
                  <c:v>-6.1643112610420312</c:v>
                </c:pt>
                <c:pt idx="683">
                  <c:v>-5.9978436736085063</c:v>
                </c:pt>
                <c:pt idx="684">
                  <c:v>-5.8295491926511094</c:v>
                </c:pt>
                <c:pt idx="685">
                  <c:v>-5.6594790792753633</c:v>
                </c:pt>
                <c:pt idx="686">
                  <c:v>-5.4876851354297242</c:v>
                </c:pt>
                <c:pt idx="687">
                  <c:v>-5.3142196881270856</c:v>
                </c:pt>
                <c:pt idx="688">
                  <c:v>-5.1391355735065254</c:v>
                </c:pt>
                <c:pt idx="689">
                  <c:v>-4.9624861207397117</c:v>
                </c:pt>
                <c:pt idx="690">
                  <c:v>-4.7843251357874257</c:v>
                </c:pt>
                <c:pt idx="691">
                  <c:v>-4.6047068850105637</c:v>
                </c:pt>
                <c:pt idx="692">
                  <c:v>-4.4236860786412011</c:v>
                </c:pt>
                <c:pt idx="693">
                  <c:v>-4.2413178541181589</c:v>
                </c:pt>
                <c:pt idx="694">
                  <c:v>-4.0576577592927467</c:v>
                </c:pt>
                <c:pt idx="695">
                  <c:v>-3.8727617355091999</c:v>
                </c:pt>
                <c:pt idx="696">
                  <c:v>-3.6866861005655336</c:v>
                </c:pt>
                <c:pt idx="697">
                  <c:v>-3.4994875315595584</c:v>
                </c:pt>
                <c:pt idx="698">
                  <c:v>-3.3112230476254654</c:v>
                </c:pt>
                <c:pt idx="699">
                  <c:v>-3.1219499925663259</c:v>
                </c:pt>
                <c:pt idx="700">
                  <c:v>-2.9317260173875854</c:v>
                </c:pt>
                <c:pt idx="701">
                  <c:v>-2.7406090627372031</c:v>
                </c:pt>
                <c:pt idx="702">
                  <c:v>-2.5486573412571745</c:v>
                </c:pt>
                <c:pt idx="703">
                  <c:v>-2.3559293198525983</c:v>
                </c:pt>
                <c:pt idx="704">
                  <c:v>-2.1624837018830645</c:v>
                </c:pt>
                <c:pt idx="705">
                  <c:v>-1.9683794092822526</c:v>
                </c:pt>
                <c:pt idx="706">
                  <c:v>-1.773675564610564</c:v>
                </c:pt>
                <c:pt idx="707">
                  <c:v>-1.5784314730470355</c:v>
                </c:pt>
                <c:pt idx="708">
                  <c:v>-1.3827066043254153</c:v>
                </c:pt>
                <c:pt idx="709">
                  <c:v>-1.1865605746202319</c:v>
                </c:pt>
                <c:pt idx="710">
                  <c:v>-0.99005312838816317</c:v>
                </c:pt>
                <c:pt idx="711">
                  <c:v>-0.79324412017030899</c:v>
                </c:pt>
                <c:pt idx="712">
                  <c:v>-0.59619349636113284</c:v>
                </c:pt>
                <c:pt idx="713">
                  <c:v>-0.39896127694912698</c:v>
                </c:pt>
                <c:pt idx="714">
                  <c:v>-0.201607537235381</c:v>
                </c:pt>
                <c:pt idx="715">
                  <c:v>-4.1923895349819766E-3</c:v>
                </c:pt>
                <c:pt idx="716">
                  <c:v>0.19322403513255856</c:v>
                </c:pt>
                <c:pt idx="717">
                  <c:v>0.39058160535877534</c:v>
                </c:pt>
                <c:pt idx="718">
                  <c:v>0.58782020766183896</c:v>
                </c:pt>
                <c:pt idx="719">
                  <c:v>0.78487976479648403</c:v>
                </c:pt>
                <c:pt idx="720">
                  <c:v>0.98170025405320149</c:v>
                </c:pt>
                <c:pt idx="721">
                  <c:v>1.1782217255404981</c:v>
                </c:pt>
              </c:numCache>
            </c:numRef>
          </c:yVal>
          <c:smooth val="0"/>
        </c:ser>
        <c:ser>
          <c:idx val="1"/>
          <c:order val="1"/>
          <c:tx>
            <c:v>y</c:v>
          </c:tx>
          <c:spPr>
            <a:ln>
              <a:noFill/>
            </a:ln>
          </c:spPr>
          <c:marker>
            <c:symbol val="none"/>
          </c:marker>
          <c:xVal>
            <c:numRef>
              <c:f>'Wirk- Blind- und Scheinleistung'!$J$25:$J$26</c:f>
              <c:numCache>
                <c:formatCode>General</c:formatCode>
                <c:ptCount val="2"/>
                <c:pt idx="0">
                  <c:v>-360</c:v>
                </c:pt>
                <c:pt idx="1">
                  <c:v>-359</c:v>
                </c:pt>
              </c:numCache>
            </c:numRef>
          </c:xVal>
          <c:yVal>
            <c:numRef>
              <c:f>'Wirk- Blind- und Scheinleistung'!$L$25:$L$26</c:f>
              <c:numCache>
                <c:formatCode>General</c:formatCode>
                <c:ptCount val="2"/>
                <c:pt idx="0">
                  <c:v>14</c:v>
                </c:pt>
                <c:pt idx="1">
                  <c:v>-14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dPt>
            <c:idx val="373"/>
            <c:bubble3D val="0"/>
            <c:spPr>
              <a:ln w="28575">
                <a:solidFill>
                  <a:srgbClr val="FF0000"/>
                </a:solidFill>
                <a:prstDash val="sysDot"/>
              </a:ln>
            </c:spPr>
          </c:dPt>
          <c:xVal>
            <c:numRef>
              <c:f>'Wirk- Blind- und Scheinleistung'!$J$25:$J$746</c:f>
              <c:numCache>
                <c:formatCode>General</c:formatCode>
                <c:ptCount val="722"/>
                <c:pt idx="0">
                  <c:v>-360</c:v>
                </c:pt>
                <c:pt idx="1">
                  <c:v>-359</c:v>
                </c:pt>
                <c:pt idx="2">
                  <c:v>-358</c:v>
                </c:pt>
                <c:pt idx="3">
                  <c:v>-357</c:v>
                </c:pt>
                <c:pt idx="4">
                  <c:v>-356</c:v>
                </c:pt>
                <c:pt idx="5">
                  <c:v>-355</c:v>
                </c:pt>
                <c:pt idx="6">
                  <c:v>-354</c:v>
                </c:pt>
                <c:pt idx="7">
                  <c:v>-353</c:v>
                </c:pt>
                <c:pt idx="8">
                  <c:v>-352</c:v>
                </c:pt>
                <c:pt idx="9">
                  <c:v>-351</c:v>
                </c:pt>
                <c:pt idx="10">
                  <c:v>-350</c:v>
                </c:pt>
                <c:pt idx="11">
                  <c:v>-349</c:v>
                </c:pt>
                <c:pt idx="12">
                  <c:v>-348</c:v>
                </c:pt>
                <c:pt idx="13">
                  <c:v>-347</c:v>
                </c:pt>
                <c:pt idx="14">
                  <c:v>-346</c:v>
                </c:pt>
                <c:pt idx="15">
                  <c:v>-345</c:v>
                </c:pt>
                <c:pt idx="16">
                  <c:v>-344</c:v>
                </c:pt>
                <c:pt idx="17">
                  <c:v>-343</c:v>
                </c:pt>
                <c:pt idx="18">
                  <c:v>-342</c:v>
                </c:pt>
                <c:pt idx="19">
                  <c:v>-341</c:v>
                </c:pt>
                <c:pt idx="20">
                  <c:v>-340</c:v>
                </c:pt>
                <c:pt idx="21">
                  <c:v>-339</c:v>
                </c:pt>
                <c:pt idx="22">
                  <c:v>-338</c:v>
                </c:pt>
                <c:pt idx="23">
                  <c:v>-337</c:v>
                </c:pt>
                <c:pt idx="24">
                  <c:v>-336</c:v>
                </c:pt>
                <c:pt idx="25">
                  <c:v>-335</c:v>
                </c:pt>
                <c:pt idx="26">
                  <c:v>-334</c:v>
                </c:pt>
                <c:pt idx="27">
                  <c:v>-333</c:v>
                </c:pt>
                <c:pt idx="28">
                  <c:v>-332</c:v>
                </c:pt>
                <c:pt idx="29">
                  <c:v>-331</c:v>
                </c:pt>
                <c:pt idx="30">
                  <c:v>-330</c:v>
                </c:pt>
                <c:pt idx="31">
                  <c:v>-329</c:v>
                </c:pt>
                <c:pt idx="32">
                  <c:v>-328</c:v>
                </c:pt>
                <c:pt idx="33">
                  <c:v>-327</c:v>
                </c:pt>
                <c:pt idx="34">
                  <c:v>-326</c:v>
                </c:pt>
                <c:pt idx="35">
                  <c:v>-325</c:v>
                </c:pt>
                <c:pt idx="36">
                  <c:v>-324</c:v>
                </c:pt>
                <c:pt idx="37">
                  <c:v>-323</c:v>
                </c:pt>
                <c:pt idx="38">
                  <c:v>-322</c:v>
                </c:pt>
                <c:pt idx="39">
                  <c:v>-321</c:v>
                </c:pt>
                <c:pt idx="40">
                  <c:v>-320</c:v>
                </c:pt>
                <c:pt idx="41">
                  <c:v>-319</c:v>
                </c:pt>
                <c:pt idx="42">
                  <c:v>-318</c:v>
                </c:pt>
                <c:pt idx="43">
                  <c:v>-317</c:v>
                </c:pt>
                <c:pt idx="44">
                  <c:v>-316</c:v>
                </c:pt>
                <c:pt idx="45">
                  <c:v>-315</c:v>
                </c:pt>
                <c:pt idx="46">
                  <c:v>-314</c:v>
                </c:pt>
                <c:pt idx="47">
                  <c:v>-313</c:v>
                </c:pt>
                <c:pt idx="48">
                  <c:v>-312</c:v>
                </c:pt>
                <c:pt idx="49">
                  <c:v>-311</c:v>
                </c:pt>
                <c:pt idx="50">
                  <c:v>-310</c:v>
                </c:pt>
                <c:pt idx="51">
                  <c:v>-309</c:v>
                </c:pt>
                <c:pt idx="52">
                  <c:v>-308</c:v>
                </c:pt>
                <c:pt idx="53">
                  <c:v>-307</c:v>
                </c:pt>
                <c:pt idx="54">
                  <c:v>-306</c:v>
                </c:pt>
                <c:pt idx="55">
                  <c:v>-305</c:v>
                </c:pt>
                <c:pt idx="56">
                  <c:v>-304</c:v>
                </c:pt>
                <c:pt idx="57">
                  <c:v>-303</c:v>
                </c:pt>
                <c:pt idx="58">
                  <c:v>-302</c:v>
                </c:pt>
                <c:pt idx="59">
                  <c:v>-301</c:v>
                </c:pt>
                <c:pt idx="60">
                  <c:v>-300</c:v>
                </c:pt>
                <c:pt idx="61">
                  <c:v>-299</c:v>
                </c:pt>
                <c:pt idx="62">
                  <c:v>-298</c:v>
                </c:pt>
                <c:pt idx="63">
                  <c:v>-297</c:v>
                </c:pt>
                <c:pt idx="64">
                  <c:v>-296</c:v>
                </c:pt>
                <c:pt idx="65">
                  <c:v>-295</c:v>
                </c:pt>
                <c:pt idx="66">
                  <c:v>-294</c:v>
                </c:pt>
                <c:pt idx="67">
                  <c:v>-293</c:v>
                </c:pt>
                <c:pt idx="68">
                  <c:v>-292</c:v>
                </c:pt>
                <c:pt idx="69">
                  <c:v>-291</c:v>
                </c:pt>
                <c:pt idx="70">
                  <c:v>-290</c:v>
                </c:pt>
                <c:pt idx="71">
                  <c:v>-289</c:v>
                </c:pt>
                <c:pt idx="72">
                  <c:v>-288</c:v>
                </c:pt>
                <c:pt idx="73">
                  <c:v>-287</c:v>
                </c:pt>
                <c:pt idx="74">
                  <c:v>-286</c:v>
                </c:pt>
                <c:pt idx="75">
                  <c:v>-285</c:v>
                </c:pt>
                <c:pt idx="76">
                  <c:v>-284</c:v>
                </c:pt>
                <c:pt idx="77">
                  <c:v>-283</c:v>
                </c:pt>
                <c:pt idx="78">
                  <c:v>-282</c:v>
                </c:pt>
                <c:pt idx="79">
                  <c:v>-281</c:v>
                </c:pt>
                <c:pt idx="80">
                  <c:v>-280</c:v>
                </c:pt>
                <c:pt idx="81">
                  <c:v>-279</c:v>
                </c:pt>
                <c:pt idx="82">
                  <c:v>-278</c:v>
                </c:pt>
                <c:pt idx="83">
                  <c:v>-277</c:v>
                </c:pt>
                <c:pt idx="84">
                  <c:v>-276</c:v>
                </c:pt>
                <c:pt idx="85">
                  <c:v>-275</c:v>
                </c:pt>
                <c:pt idx="86">
                  <c:v>-274</c:v>
                </c:pt>
                <c:pt idx="87">
                  <c:v>-273</c:v>
                </c:pt>
                <c:pt idx="88">
                  <c:v>-272</c:v>
                </c:pt>
                <c:pt idx="89">
                  <c:v>-271</c:v>
                </c:pt>
                <c:pt idx="90">
                  <c:v>-270</c:v>
                </c:pt>
                <c:pt idx="91">
                  <c:v>-269</c:v>
                </c:pt>
                <c:pt idx="92">
                  <c:v>-268</c:v>
                </c:pt>
                <c:pt idx="93">
                  <c:v>-267</c:v>
                </c:pt>
                <c:pt idx="94">
                  <c:v>-266</c:v>
                </c:pt>
                <c:pt idx="95">
                  <c:v>-265</c:v>
                </c:pt>
                <c:pt idx="96">
                  <c:v>-264</c:v>
                </c:pt>
                <c:pt idx="97">
                  <c:v>-263</c:v>
                </c:pt>
                <c:pt idx="98">
                  <c:v>-262</c:v>
                </c:pt>
                <c:pt idx="99">
                  <c:v>-261</c:v>
                </c:pt>
                <c:pt idx="100">
                  <c:v>-260</c:v>
                </c:pt>
                <c:pt idx="101">
                  <c:v>-259</c:v>
                </c:pt>
                <c:pt idx="102">
                  <c:v>-258</c:v>
                </c:pt>
                <c:pt idx="103">
                  <c:v>-257</c:v>
                </c:pt>
                <c:pt idx="104">
                  <c:v>-256</c:v>
                </c:pt>
                <c:pt idx="105">
                  <c:v>-255</c:v>
                </c:pt>
                <c:pt idx="106">
                  <c:v>-254</c:v>
                </c:pt>
                <c:pt idx="107">
                  <c:v>-253</c:v>
                </c:pt>
                <c:pt idx="108">
                  <c:v>-252</c:v>
                </c:pt>
                <c:pt idx="109">
                  <c:v>-251</c:v>
                </c:pt>
                <c:pt idx="110">
                  <c:v>-250</c:v>
                </c:pt>
                <c:pt idx="111">
                  <c:v>-249</c:v>
                </c:pt>
                <c:pt idx="112">
                  <c:v>-248</c:v>
                </c:pt>
                <c:pt idx="113">
                  <c:v>-247</c:v>
                </c:pt>
                <c:pt idx="114">
                  <c:v>-246</c:v>
                </c:pt>
                <c:pt idx="115">
                  <c:v>-245</c:v>
                </c:pt>
                <c:pt idx="116">
                  <c:v>-244</c:v>
                </c:pt>
                <c:pt idx="117">
                  <c:v>-243</c:v>
                </c:pt>
                <c:pt idx="118">
                  <c:v>-242</c:v>
                </c:pt>
                <c:pt idx="119">
                  <c:v>-241</c:v>
                </c:pt>
                <c:pt idx="120">
                  <c:v>-240</c:v>
                </c:pt>
                <c:pt idx="121">
                  <c:v>-239</c:v>
                </c:pt>
                <c:pt idx="122">
                  <c:v>-238</c:v>
                </c:pt>
                <c:pt idx="123">
                  <c:v>-237</c:v>
                </c:pt>
                <c:pt idx="124">
                  <c:v>-236</c:v>
                </c:pt>
                <c:pt idx="125">
                  <c:v>-235</c:v>
                </c:pt>
                <c:pt idx="126">
                  <c:v>-234</c:v>
                </c:pt>
                <c:pt idx="127">
                  <c:v>-233</c:v>
                </c:pt>
                <c:pt idx="128">
                  <c:v>-232</c:v>
                </c:pt>
                <c:pt idx="129">
                  <c:v>-231</c:v>
                </c:pt>
                <c:pt idx="130">
                  <c:v>-230</c:v>
                </c:pt>
                <c:pt idx="131">
                  <c:v>-229</c:v>
                </c:pt>
                <c:pt idx="132">
                  <c:v>-228</c:v>
                </c:pt>
                <c:pt idx="133">
                  <c:v>-227</c:v>
                </c:pt>
                <c:pt idx="134">
                  <c:v>-226</c:v>
                </c:pt>
                <c:pt idx="135">
                  <c:v>-225</c:v>
                </c:pt>
                <c:pt idx="136">
                  <c:v>-224</c:v>
                </c:pt>
                <c:pt idx="137">
                  <c:v>-223</c:v>
                </c:pt>
                <c:pt idx="138">
                  <c:v>-222</c:v>
                </c:pt>
                <c:pt idx="139">
                  <c:v>-221</c:v>
                </c:pt>
                <c:pt idx="140">
                  <c:v>-220</c:v>
                </c:pt>
                <c:pt idx="141">
                  <c:v>-219</c:v>
                </c:pt>
                <c:pt idx="142">
                  <c:v>-218</c:v>
                </c:pt>
                <c:pt idx="143">
                  <c:v>-217</c:v>
                </c:pt>
                <c:pt idx="144">
                  <c:v>-216</c:v>
                </c:pt>
                <c:pt idx="145">
                  <c:v>-215</c:v>
                </c:pt>
                <c:pt idx="146">
                  <c:v>-214</c:v>
                </c:pt>
                <c:pt idx="147">
                  <c:v>-213</c:v>
                </c:pt>
                <c:pt idx="148">
                  <c:v>-212</c:v>
                </c:pt>
                <c:pt idx="149">
                  <c:v>-211</c:v>
                </c:pt>
                <c:pt idx="150">
                  <c:v>-210</c:v>
                </c:pt>
                <c:pt idx="151">
                  <c:v>-209</c:v>
                </c:pt>
                <c:pt idx="152">
                  <c:v>-208</c:v>
                </c:pt>
                <c:pt idx="153">
                  <c:v>-207</c:v>
                </c:pt>
                <c:pt idx="154">
                  <c:v>-206</c:v>
                </c:pt>
                <c:pt idx="155">
                  <c:v>-205</c:v>
                </c:pt>
                <c:pt idx="156">
                  <c:v>-204</c:v>
                </c:pt>
                <c:pt idx="157">
                  <c:v>-203</c:v>
                </c:pt>
                <c:pt idx="158">
                  <c:v>-202</c:v>
                </c:pt>
                <c:pt idx="159">
                  <c:v>-201</c:v>
                </c:pt>
                <c:pt idx="160">
                  <c:v>-200</c:v>
                </c:pt>
                <c:pt idx="161">
                  <c:v>-199</c:v>
                </c:pt>
                <c:pt idx="162">
                  <c:v>-198</c:v>
                </c:pt>
                <c:pt idx="163">
                  <c:v>-197</c:v>
                </c:pt>
                <c:pt idx="164">
                  <c:v>-196</c:v>
                </c:pt>
                <c:pt idx="165">
                  <c:v>-195</c:v>
                </c:pt>
                <c:pt idx="166">
                  <c:v>-194</c:v>
                </c:pt>
                <c:pt idx="167">
                  <c:v>-193</c:v>
                </c:pt>
                <c:pt idx="168">
                  <c:v>-192</c:v>
                </c:pt>
                <c:pt idx="169">
                  <c:v>-191</c:v>
                </c:pt>
                <c:pt idx="170">
                  <c:v>-190</c:v>
                </c:pt>
                <c:pt idx="171">
                  <c:v>-189</c:v>
                </c:pt>
                <c:pt idx="172">
                  <c:v>-188</c:v>
                </c:pt>
                <c:pt idx="173">
                  <c:v>-187</c:v>
                </c:pt>
                <c:pt idx="174">
                  <c:v>-186</c:v>
                </c:pt>
                <c:pt idx="175">
                  <c:v>-185</c:v>
                </c:pt>
                <c:pt idx="176">
                  <c:v>-184</c:v>
                </c:pt>
                <c:pt idx="177">
                  <c:v>-183</c:v>
                </c:pt>
                <c:pt idx="178">
                  <c:v>-182</c:v>
                </c:pt>
                <c:pt idx="179">
                  <c:v>-181</c:v>
                </c:pt>
                <c:pt idx="180">
                  <c:v>-180</c:v>
                </c:pt>
                <c:pt idx="181">
                  <c:v>-179</c:v>
                </c:pt>
                <c:pt idx="182">
                  <c:v>-178</c:v>
                </c:pt>
                <c:pt idx="183">
                  <c:v>-177</c:v>
                </c:pt>
                <c:pt idx="184">
                  <c:v>-176</c:v>
                </c:pt>
                <c:pt idx="185">
                  <c:v>-175</c:v>
                </c:pt>
                <c:pt idx="186">
                  <c:v>-174</c:v>
                </c:pt>
                <c:pt idx="187">
                  <c:v>-173</c:v>
                </c:pt>
                <c:pt idx="188">
                  <c:v>-172</c:v>
                </c:pt>
                <c:pt idx="189">
                  <c:v>-171</c:v>
                </c:pt>
                <c:pt idx="190">
                  <c:v>-170</c:v>
                </c:pt>
                <c:pt idx="191">
                  <c:v>-169</c:v>
                </c:pt>
                <c:pt idx="192">
                  <c:v>-168</c:v>
                </c:pt>
                <c:pt idx="193">
                  <c:v>-167</c:v>
                </c:pt>
                <c:pt idx="194">
                  <c:v>-166</c:v>
                </c:pt>
                <c:pt idx="195">
                  <c:v>-165</c:v>
                </c:pt>
                <c:pt idx="196">
                  <c:v>-164</c:v>
                </c:pt>
                <c:pt idx="197">
                  <c:v>-163</c:v>
                </c:pt>
                <c:pt idx="198">
                  <c:v>-162</c:v>
                </c:pt>
                <c:pt idx="199">
                  <c:v>-161</c:v>
                </c:pt>
                <c:pt idx="200">
                  <c:v>-160</c:v>
                </c:pt>
                <c:pt idx="201">
                  <c:v>-159</c:v>
                </c:pt>
                <c:pt idx="202">
                  <c:v>-158</c:v>
                </c:pt>
                <c:pt idx="203">
                  <c:v>-157</c:v>
                </c:pt>
                <c:pt idx="204">
                  <c:v>-156</c:v>
                </c:pt>
                <c:pt idx="205">
                  <c:v>-155</c:v>
                </c:pt>
                <c:pt idx="206">
                  <c:v>-154</c:v>
                </c:pt>
                <c:pt idx="207">
                  <c:v>-153</c:v>
                </c:pt>
                <c:pt idx="208">
                  <c:v>-152</c:v>
                </c:pt>
                <c:pt idx="209">
                  <c:v>-151</c:v>
                </c:pt>
                <c:pt idx="210">
                  <c:v>-150</c:v>
                </c:pt>
                <c:pt idx="211">
                  <c:v>-149</c:v>
                </c:pt>
                <c:pt idx="212">
                  <c:v>-148</c:v>
                </c:pt>
                <c:pt idx="213">
                  <c:v>-147</c:v>
                </c:pt>
                <c:pt idx="214">
                  <c:v>-146</c:v>
                </c:pt>
                <c:pt idx="215">
                  <c:v>-145</c:v>
                </c:pt>
                <c:pt idx="216">
                  <c:v>-144</c:v>
                </c:pt>
                <c:pt idx="217">
                  <c:v>-143</c:v>
                </c:pt>
                <c:pt idx="218">
                  <c:v>-142</c:v>
                </c:pt>
                <c:pt idx="219">
                  <c:v>-141</c:v>
                </c:pt>
                <c:pt idx="220">
                  <c:v>-140</c:v>
                </c:pt>
                <c:pt idx="221">
                  <c:v>-139</c:v>
                </c:pt>
                <c:pt idx="222">
                  <c:v>-138</c:v>
                </c:pt>
                <c:pt idx="223">
                  <c:v>-137</c:v>
                </c:pt>
                <c:pt idx="224">
                  <c:v>-136</c:v>
                </c:pt>
                <c:pt idx="225">
                  <c:v>-135</c:v>
                </c:pt>
                <c:pt idx="226">
                  <c:v>-134</c:v>
                </c:pt>
                <c:pt idx="227">
                  <c:v>-133</c:v>
                </c:pt>
                <c:pt idx="228">
                  <c:v>-132</c:v>
                </c:pt>
                <c:pt idx="229">
                  <c:v>-131</c:v>
                </c:pt>
                <c:pt idx="230">
                  <c:v>-130</c:v>
                </c:pt>
                <c:pt idx="231">
                  <c:v>-129</c:v>
                </c:pt>
                <c:pt idx="232">
                  <c:v>-128</c:v>
                </c:pt>
                <c:pt idx="233">
                  <c:v>-127</c:v>
                </c:pt>
                <c:pt idx="234">
                  <c:v>-126</c:v>
                </c:pt>
                <c:pt idx="235">
                  <c:v>-125</c:v>
                </c:pt>
                <c:pt idx="236">
                  <c:v>-124</c:v>
                </c:pt>
                <c:pt idx="237">
                  <c:v>-123</c:v>
                </c:pt>
                <c:pt idx="238">
                  <c:v>-122</c:v>
                </c:pt>
                <c:pt idx="239">
                  <c:v>-121</c:v>
                </c:pt>
                <c:pt idx="240">
                  <c:v>-120</c:v>
                </c:pt>
                <c:pt idx="241">
                  <c:v>-119</c:v>
                </c:pt>
                <c:pt idx="242">
                  <c:v>-118</c:v>
                </c:pt>
                <c:pt idx="243">
                  <c:v>-117</c:v>
                </c:pt>
                <c:pt idx="244">
                  <c:v>-116</c:v>
                </c:pt>
                <c:pt idx="245">
                  <c:v>-115</c:v>
                </c:pt>
                <c:pt idx="246">
                  <c:v>-114</c:v>
                </c:pt>
                <c:pt idx="247">
                  <c:v>-113</c:v>
                </c:pt>
                <c:pt idx="248">
                  <c:v>-112</c:v>
                </c:pt>
                <c:pt idx="249">
                  <c:v>-111</c:v>
                </c:pt>
                <c:pt idx="250">
                  <c:v>-110</c:v>
                </c:pt>
                <c:pt idx="251">
                  <c:v>-109</c:v>
                </c:pt>
                <c:pt idx="252">
                  <c:v>-108</c:v>
                </c:pt>
                <c:pt idx="253">
                  <c:v>-107</c:v>
                </c:pt>
                <c:pt idx="254">
                  <c:v>-106</c:v>
                </c:pt>
                <c:pt idx="255">
                  <c:v>-105</c:v>
                </c:pt>
                <c:pt idx="256">
                  <c:v>-104</c:v>
                </c:pt>
                <c:pt idx="257">
                  <c:v>-103</c:v>
                </c:pt>
                <c:pt idx="258">
                  <c:v>-102</c:v>
                </c:pt>
                <c:pt idx="259">
                  <c:v>-101</c:v>
                </c:pt>
                <c:pt idx="260">
                  <c:v>-100</c:v>
                </c:pt>
                <c:pt idx="261">
                  <c:v>-99</c:v>
                </c:pt>
                <c:pt idx="262">
                  <c:v>-98</c:v>
                </c:pt>
                <c:pt idx="263">
                  <c:v>-97</c:v>
                </c:pt>
                <c:pt idx="264">
                  <c:v>-96</c:v>
                </c:pt>
                <c:pt idx="265">
                  <c:v>-95</c:v>
                </c:pt>
                <c:pt idx="266">
                  <c:v>-94</c:v>
                </c:pt>
                <c:pt idx="267">
                  <c:v>-93</c:v>
                </c:pt>
                <c:pt idx="268">
                  <c:v>-92</c:v>
                </c:pt>
                <c:pt idx="269">
                  <c:v>-91</c:v>
                </c:pt>
                <c:pt idx="270">
                  <c:v>-90</c:v>
                </c:pt>
                <c:pt idx="271">
                  <c:v>-89</c:v>
                </c:pt>
                <c:pt idx="272">
                  <c:v>-88</c:v>
                </c:pt>
                <c:pt idx="273">
                  <c:v>-87</c:v>
                </c:pt>
                <c:pt idx="274">
                  <c:v>-86</c:v>
                </c:pt>
                <c:pt idx="275">
                  <c:v>-85</c:v>
                </c:pt>
                <c:pt idx="276">
                  <c:v>-84</c:v>
                </c:pt>
                <c:pt idx="277">
                  <c:v>-83</c:v>
                </c:pt>
                <c:pt idx="278">
                  <c:v>-82</c:v>
                </c:pt>
                <c:pt idx="279">
                  <c:v>-81</c:v>
                </c:pt>
                <c:pt idx="280">
                  <c:v>-80</c:v>
                </c:pt>
                <c:pt idx="281">
                  <c:v>-79</c:v>
                </c:pt>
                <c:pt idx="282">
                  <c:v>-78</c:v>
                </c:pt>
                <c:pt idx="283">
                  <c:v>-77</c:v>
                </c:pt>
                <c:pt idx="284">
                  <c:v>-76</c:v>
                </c:pt>
                <c:pt idx="285">
                  <c:v>-75</c:v>
                </c:pt>
                <c:pt idx="286">
                  <c:v>-74</c:v>
                </c:pt>
                <c:pt idx="287">
                  <c:v>-73</c:v>
                </c:pt>
                <c:pt idx="288">
                  <c:v>-72</c:v>
                </c:pt>
                <c:pt idx="289">
                  <c:v>-71</c:v>
                </c:pt>
                <c:pt idx="290">
                  <c:v>-70</c:v>
                </c:pt>
                <c:pt idx="291">
                  <c:v>-69</c:v>
                </c:pt>
                <c:pt idx="292">
                  <c:v>-68</c:v>
                </c:pt>
                <c:pt idx="293">
                  <c:v>-67</c:v>
                </c:pt>
                <c:pt idx="294">
                  <c:v>-66</c:v>
                </c:pt>
                <c:pt idx="295">
                  <c:v>-65</c:v>
                </c:pt>
                <c:pt idx="296">
                  <c:v>-64</c:v>
                </c:pt>
                <c:pt idx="297">
                  <c:v>-63</c:v>
                </c:pt>
                <c:pt idx="298">
                  <c:v>-62</c:v>
                </c:pt>
                <c:pt idx="299">
                  <c:v>-61</c:v>
                </c:pt>
                <c:pt idx="300">
                  <c:v>-60</c:v>
                </c:pt>
                <c:pt idx="301">
                  <c:v>-59</c:v>
                </c:pt>
                <c:pt idx="302">
                  <c:v>-58</c:v>
                </c:pt>
                <c:pt idx="303">
                  <c:v>-57</c:v>
                </c:pt>
                <c:pt idx="304">
                  <c:v>-56</c:v>
                </c:pt>
                <c:pt idx="305">
                  <c:v>-55</c:v>
                </c:pt>
                <c:pt idx="306">
                  <c:v>-54</c:v>
                </c:pt>
                <c:pt idx="307">
                  <c:v>-53</c:v>
                </c:pt>
                <c:pt idx="308">
                  <c:v>-52</c:v>
                </c:pt>
                <c:pt idx="309">
                  <c:v>-51</c:v>
                </c:pt>
                <c:pt idx="310">
                  <c:v>-50</c:v>
                </c:pt>
                <c:pt idx="311">
                  <c:v>-49</c:v>
                </c:pt>
                <c:pt idx="312">
                  <c:v>-48</c:v>
                </c:pt>
                <c:pt idx="313">
                  <c:v>-47</c:v>
                </c:pt>
                <c:pt idx="314">
                  <c:v>-46</c:v>
                </c:pt>
                <c:pt idx="315">
                  <c:v>-45</c:v>
                </c:pt>
                <c:pt idx="316">
                  <c:v>-44</c:v>
                </c:pt>
                <c:pt idx="317">
                  <c:v>-43</c:v>
                </c:pt>
                <c:pt idx="318">
                  <c:v>-42</c:v>
                </c:pt>
                <c:pt idx="319">
                  <c:v>-41</c:v>
                </c:pt>
                <c:pt idx="320">
                  <c:v>-40</c:v>
                </c:pt>
                <c:pt idx="321">
                  <c:v>-39</c:v>
                </c:pt>
                <c:pt idx="322">
                  <c:v>-38</c:v>
                </c:pt>
                <c:pt idx="323">
                  <c:v>-37</c:v>
                </c:pt>
                <c:pt idx="324">
                  <c:v>-36</c:v>
                </c:pt>
                <c:pt idx="325">
                  <c:v>-35</c:v>
                </c:pt>
                <c:pt idx="326">
                  <c:v>-34</c:v>
                </c:pt>
                <c:pt idx="327">
                  <c:v>-33</c:v>
                </c:pt>
                <c:pt idx="328">
                  <c:v>-32</c:v>
                </c:pt>
                <c:pt idx="329">
                  <c:v>-31</c:v>
                </c:pt>
                <c:pt idx="330">
                  <c:v>-30</c:v>
                </c:pt>
                <c:pt idx="331">
                  <c:v>-29</c:v>
                </c:pt>
                <c:pt idx="332">
                  <c:v>-28</c:v>
                </c:pt>
                <c:pt idx="333">
                  <c:v>-27</c:v>
                </c:pt>
                <c:pt idx="334">
                  <c:v>-26</c:v>
                </c:pt>
                <c:pt idx="335">
                  <c:v>-25</c:v>
                </c:pt>
                <c:pt idx="336">
                  <c:v>-24</c:v>
                </c:pt>
                <c:pt idx="337">
                  <c:v>-23</c:v>
                </c:pt>
                <c:pt idx="338">
                  <c:v>-22</c:v>
                </c:pt>
                <c:pt idx="339">
                  <c:v>-21</c:v>
                </c:pt>
                <c:pt idx="340">
                  <c:v>-20</c:v>
                </c:pt>
                <c:pt idx="341">
                  <c:v>-19</c:v>
                </c:pt>
                <c:pt idx="342">
                  <c:v>-18</c:v>
                </c:pt>
                <c:pt idx="343">
                  <c:v>-17</c:v>
                </c:pt>
                <c:pt idx="344">
                  <c:v>-16</c:v>
                </c:pt>
                <c:pt idx="345">
                  <c:v>-15</c:v>
                </c:pt>
                <c:pt idx="346">
                  <c:v>-14</c:v>
                </c:pt>
                <c:pt idx="347">
                  <c:v>-13</c:v>
                </c:pt>
                <c:pt idx="348">
                  <c:v>-12</c:v>
                </c:pt>
                <c:pt idx="349">
                  <c:v>-11</c:v>
                </c:pt>
                <c:pt idx="350">
                  <c:v>-10</c:v>
                </c:pt>
                <c:pt idx="351">
                  <c:v>-9</c:v>
                </c:pt>
                <c:pt idx="352">
                  <c:v>-8</c:v>
                </c:pt>
                <c:pt idx="353">
                  <c:v>-7</c:v>
                </c:pt>
                <c:pt idx="354">
                  <c:v>-6</c:v>
                </c:pt>
                <c:pt idx="355">
                  <c:v>-5</c:v>
                </c:pt>
                <c:pt idx="356">
                  <c:v>-4</c:v>
                </c:pt>
                <c:pt idx="357">
                  <c:v>-3</c:v>
                </c:pt>
                <c:pt idx="358">
                  <c:v>-2</c:v>
                </c:pt>
                <c:pt idx="359">
                  <c:v>-1</c:v>
                </c:pt>
                <c:pt idx="360">
                  <c:v>0</c:v>
                </c:pt>
                <c:pt idx="361">
                  <c:v>1</c:v>
                </c:pt>
                <c:pt idx="362">
                  <c:v>2</c:v>
                </c:pt>
                <c:pt idx="363">
                  <c:v>3</c:v>
                </c:pt>
                <c:pt idx="364">
                  <c:v>4</c:v>
                </c:pt>
                <c:pt idx="365">
                  <c:v>5</c:v>
                </c:pt>
                <c:pt idx="366">
                  <c:v>6</c:v>
                </c:pt>
                <c:pt idx="367">
                  <c:v>7</c:v>
                </c:pt>
                <c:pt idx="368">
                  <c:v>8</c:v>
                </c:pt>
                <c:pt idx="369">
                  <c:v>9</c:v>
                </c:pt>
                <c:pt idx="370">
                  <c:v>10</c:v>
                </c:pt>
                <c:pt idx="371">
                  <c:v>11</c:v>
                </c:pt>
                <c:pt idx="372">
                  <c:v>12</c:v>
                </c:pt>
                <c:pt idx="373">
                  <c:v>13</c:v>
                </c:pt>
                <c:pt idx="374">
                  <c:v>14</c:v>
                </c:pt>
                <c:pt idx="375">
                  <c:v>15</c:v>
                </c:pt>
                <c:pt idx="376">
                  <c:v>16</c:v>
                </c:pt>
                <c:pt idx="377">
                  <c:v>17</c:v>
                </c:pt>
                <c:pt idx="378">
                  <c:v>18</c:v>
                </c:pt>
                <c:pt idx="379">
                  <c:v>19</c:v>
                </c:pt>
                <c:pt idx="380">
                  <c:v>20</c:v>
                </c:pt>
                <c:pt idx="381">
                  <c:v>21</c:v>
                </c:pt>
                <c:pt idx="382">
                  <c:v>22</c:v>
                </c:pt>
                <c:pt idx="383">
                  <c:v>23</c:v>
                </c:pt>
                <c:pt idx="384">
                  <c:v>24</c:v>
                </c:pt>
                <c:pt idx="385">
                  <c:v>25</c:v>
                </c:pt>
                <c:pt idx="386">
                  <c:v>26</c:v>
                </c:pt>
                <c:pt idx="387">
                  <c:v>27</c:v>
                </c:pt>
                <c:pt idx="388">
                  <c:v>28</c:v>
                </c:pt>
                <c:pt idx="389">
                  <c:v>29</c:v>
                </c:pt>
                <c:pt idx="390">
                  <c:v>30</c:v>
                </c:pt>
                <c:pt idx="391">
                  <c:v>31</c:v>
                </c:pt>
                <c:pt idx="392">
                  <c:v>32</c:v>
                </c:pt>
                <c:pt idx="393">
                  <c:v>33</c:v>
                </c:pt>
                <c:pt idx="394">
                  <c:v>34</c:v>
                </c:pt>
                <c:pt idx="395">
                  <c:v>35</c:v>
                </c:pt>
                <c:pt idx="396">
                  <c:v>36</c:v>
                </c:pt>
                <c:pt idx="397">
                  <c:v>37</c:v>
                </c:pt>
                <c:pt idx="398">
                  <c:v>38</c:v>
                </c:pt>
                <c:pt idx="399">
                  <c:v>39</c:v>
                </c:pt>
                <c:pt idx="400">
                  <c:v>40</c:v>
                </c:pt>
                <c:pt idx="401">
                  <c:v>41</c:v>
                </c:pt>
                <c:pt idx="402">
                  <c:v>42</c:v>
                </c:pt>
                <c:pt idx="403">
                  <c:v>43</c:v>
                </c:pt>
                <c:pt idx="404">
                  <c:v>44</c:v>
                </c:pt>
                <c:pt idx="405">
                  <c:v>45</c:v>
                </c:pt>
                <c:pt idx="406">
                  <c:v>46</c:v>
                </c:pt>
                <c:pt idx="407">
                  <c:v>47</c:v>
                </c:pt>
                <c:pt idx="408">
                  <c:v>48</c:v>
                </c:pt>
                <c:pt idx="409">
                  <c:v>49</c:v>
                </c:pt>
                <c:pt idx="410">
                  <c:v>50</c:v>
                </c:pt>
                <c:pt idx="411">
                  <c:v>51</c:v>
                </c:pt>
                <c:pt idx="412">
                  <c:v>52</c:v>
                </c:pt>
                <c:pt idx="413">
                  <c:v>53</c:v>
                </c:pt>
                <c:pt idx="414">
                  <c:v>54</c:v>
                </c:pt>
                <c:pt idx="415">
                  <c:v>55</c:v>
                </c:pt>
                <c:pt idx="416">
                  <c:v>56</c:v>
                </c:pt>
                <c:pt idx="417">
                  <c:v>57</c:v>
                </c:pt>
                <c:pt idx="418">
                  <c:v>58</c:v>
                </c:pt>
                <c:pt idx="419">
                  <c:v>59</c:v>
                </c:pt>
                <c:pt idx="420">
                  <c:v>60</c:v>
                </c:pt>
                <c:pt idx="421">
                  <c:v>61</c:v>
                </c:pt>
                <c:pt idx="422">
                  <c:v>62</c:v>
                </c:pt>
                <c:pt idx="423">
                  <c:v>63</c:v>
                </c:pt>
                <c:pt idx="424">
                  <c:v>64</c:v>
                </c:pt>
                <c:pt idx="425">
                  <c:v>65</c:v>
                </c:pt>
                <c:pt idx="426">
                  <c:v>66</c:v>
                </c:pt>
                <c:pt idx="427">
                  <c:v>67</c:v>
                </c:pt>
                <c:pt idx="428">
                  <c:v>68</c:v>
                </c:pt>
                <c:pt idx="429">
                  <c:v>69</c:v>
                </c:pt>
                <c:pt idx="430">
                  <c:v>70</c:v>
                </c:pt>
                <c:pt idx="431">
                  <c:v>71</c:v>
                </c:pt>
                <c:pt idx="432">
                  <c:v>72</c:v>
                </c:pt>
                <c:pt idx="433">
                  <c:v>73</c:v>
                </c:pt>
                <c:pt idx="434">
                  <c:v>74</c:v>
                </c:pt>
                <c:pt idx="435">
                  <c:v>75</c:v>
                </c:pt>
                <c:pt idx="436">
                  <c:v>76</c:v>
                </c:pt>
                <c:pt idx="437">
                  <c:v>77</c:v>
                </c:pt>
                <c:pt idx="438">
                  <c:v>78</c:v>
                </c:pt>
                <c:pt idx="439">
                  <c:v>79</c:v>
                </c:pt>
                <c:pt idx="440">
                  <c:v>80</c:v>
                </c:pt>
                <c:pt idx="441">
                  <c:v>81</c:v>
                </c:pt>
                <c:pt idx="442">
                  <c:v>82</c:v>
                </c:pt>
                <c:pt idx="443">
                  <c:v>83</c:v>
                </c:pt>
                <c:pt idx="444">
                  <c:v>84</c:v>
                </c:pt>
                <c:pt idx="445">
                  <c:v>85</c:v>
                </c:pt>
                <c:pt idx="446">
                  <c:v>86</c:v>
                </c:pt>
                <c:pt idx="447">
                  <c:v>87</c:v>
                </c:pt>
                <c:pt idx="448">
                  <c:v>88</c:v>
                </c:pt>
                <c:pt idx="449">
                  <c:v>89</c:v>
                </c:pt>
                <c:pt idx="450">
                  <c:v>90</c:v>
                </c:pt>
                <c:pt idx="451">
                  <c:v>91</c:v>
                </c:pt>
                <c:pt idx="452">
                  <c:v>92</c:v>
                </c:pt>
                <c:pt idx="453">
                  <c:v>93</c:v>
                </c:pt>
                <c:pt idx="454">
                  <c:v>94</c:v>
                </c:pt>
                <c:pt idx="455">
                  <c:v>95</c:v>
                </c:pt>
                <c:pt idx="456">
                  <c:v>96</c:v>
                </c:pt>
                <c:pt idx="457">
                  <c:v>97</c:v>
                </c:pt>
                <c:pt idx="458">
                  <c:v>98</c:v>
                </c:pt>
                <c:pt idx="459">
                  <c:v>99</c:v>
                </c:pt>
                <c:pt idx="460">
                  <c:v>100</c:v>
                </c:pt>
                <c:pt idx="461">
                  <c:v>101</c:v>
                </c:pt>
                <c:pt idx="462">
                  <c:v>102</c:v>
                </c:pt>
                <c:pt idx="463">
                  <c:v>103</c:v>
                </c:pt>
                <c:pt idx="464">
                  <c:v>104</c:v>
                </c:pt>
                <c:pt idx="465">
                  <c:v>105</c:v>
                </c:pt>
                <c:pt idx="466">
                  <c:v>106</c:v>
                </c:pt>
                <c:pt idx="467">
                  <c:v>107</c:v>
                </c:pt>
                <c:pt idx="468">
                  <c:v>108</c:v>
                </c:pt>
                <c:pt idx="469">
                  <c:v>109</c:v>
                </c:pt>
                <c:pt idx="470">
                  <c:v>110</c:v>
                </c:pt>
                <c:pt idx="471">
                  <c:v>111</c:v>
                </c:pt>
                <c:pt idx="472">
                  <c:v>112</c:v>
                </c:pt>
                <c:pt idx="473">
                  <c:v>113</c:v>
                </c:pt>
                <c:pt idx="474">
                  <c:v>114</c:v>
                </c:pt>
                <c:pt idx="475">
                  <c:v>115</c:v>
                </c:pt>
                <c:pt idx="476">
                  <c:v>116</c:v>
                </c:pt>
                <c:pt idx="477">
                  <c:v>117</c:v>
                </c:pt>
                <c:pt idx="478">
                  <c:v>118</c:v>
                </c:pt>
                <c:pt idx="479">
                  <c:v>119</c:v>
                </c:pt>
                <c:pt idx="480">
                  <c:v>120</c:v>
                </c:pt>
                <c:pt idx="481">
                  <c:v>121</c:v>
                </c:pt>
                <c:pt idx="482">
                  <c:v>122</c:v>
                </c:pt>
                <c:pt idx="483">
                  <c:v>123</c:v>
                </c:pt>
                <c:pt idx="484">
                  <c:v>124</c:v>
                </c:pt>
                <c:pt idx="485">
                  <c:v>125</c:v>
                </c:pt>
                <c:pt idx="486">
                  <c:v>126</c:v>
                </c:pt>
                <c:pt idx="487">
                  <c:v>127</c:v>
                </c:pt>
                <c:pt idx="488">
                  <c:v>128</c:v>
                </c:pt>
                <c:pt idx="489">
                  <c:v>129</c:v>
                </c:pt>
                <c:pt idx="490">
                  <c:v>130</c:v>
                </c:pt>
                <c:pt idx="491">
                  <c:v>131</c:v>
                </c:pt>
                <c:pt idx="492">
                  <c:v>132</c:v>
                </c:pt>
                <c:pt idx="493">
                  <c:v>133</c:v>
                </c:pt>
                <c:pt idx="494">
                  <c:v>134</c:v>
                </c:pt>
                <c:pt idx="495">
                  <c:v>135</c:v>
                </c:pt>
                <c:pt idx="496">
                  <c:v>136</c:v>
                </c:pt>
                <c:pt idx="497">
                  <c:v>137</c:v>
                </c:pt>
                <c:pt idx="498">
                  <c:v>138</c:v>
                </c:pt>
                <c:pt idx="499">
                  <c:v>139</c:v>
                </c:pt>
                <c:pt idx="500">
                  <c:v>140</c:v>
                </c:pt>
                <c:pt idx="501">
                  <c:v>141</c:v>
                </c:pt>
                <c:pt idx="502">
                  <c:v>142</c:v>
                </c:pt>
                <c:pt idx="503">
                  <c:v>143</c:v>
                </c:pt>
                <c:pt idx="504">
                  <c:v>144</c:v>
                </c:pt>
                <c:pt idx="505">
                  <c:v>145</c:v>
                </c:pt>
                <c:pt idx="506">
                  <c:v>146</c:v>
                </c:pt>
                <c:pt idx="507">
                  <c:v>147</c:v>
                </c:pt>
                <c:pt idx="508">
                  <c:v>148</c:v>
                </c:pt>
                <c:pt idx="509">
                  <c:v>149</c:v>
                </c:pt>
                <c:pt idx="510">
                  <c:v>150</c:v>
                </c:pt>
                <c:pt idx="511">
                  <c:v>151</c:v>
                </c:pt>
                <c:pt idx="512">
                  <c:v>152</c:v>
                </c:pt>
                <c:pt idx="513">
                  <c:v>153</c:v>
                </c:pt>
                <c:pt idx="514">
                  <c:v>154</c:v>
                </c:pt>
                <c:pt idx="515">
                  <c:v>155</c:v>
                </c:pt>
                <c:pt idx="516">
                  <c:v>156</c:v>
                </c:pt>
                <c:pt idx="517">
                  <c:v>157</c:v>
                </c:pt>
                <c:pt idx="518">
                  <c:v>158</c:v>
                </c:pt>
                <c:pt idx="519">
                  <c:v>159</c:v>
                </c:pt>
                <c:pt idx="520">
                  <c:v>160</c:v>
                </c:pt>
                <c:pt idx="521">
                  <c:v>161</c:v>
                </c:pt>
                <c:pt idx="522">
                  <c:v>162</c:v>
                </c:pt>
                <c:pt idx="523">
                  <c:v>163</c:v>
                </c:pt>
                <c:pt idx="524">
                  <c:v>164</c:v>
                </c:pt>
                <c:pt idx="525">
                  <c:v>165</c:v>
                </c:pt>
                <c:pt idx="526">
                  <c:v>166</c:v>
                </c:pt>
                <c:pt idx="527">
                  <c:v>167</c:v>
                </c:pt>
                <c:pt idx="528">
                  <c:v>168</c:v>
                </c:pt>
                <c:pt idx="529">
                  <c:v>169</c:v>
                </c:pt>
                <c:pt idx="530">
                  <c:v>170</c:v>
                </c:pt>
                <c:pt idx="531">
                  <c:v>171</c:v>
                </c:pt>
                <c:pt idx="532">
                  <c:v>172</c:v>
                </c:pt>
                <c:pt idx="533">
                  <c:v>173</c:v>
                </c:pt>
                <c:pt idx="534">
                  <c:v>174</c:v>
                </c:pt>
                <c:pt idx="535">
                  <c:v>175</c:v>
                </c:pt>
                <c:pt idx="536">
                  <c:v>176</c:v>
                </c:pt>
                <c:pt idx="537">
                  <c:v>177</c:v>
                </c:pt>
                <c:pt idx="538">
                  <c:v>178</c:v>
                </c:pt>
                <c:pt idx="539">
                  <c:v>179</c:v>
                </c:pt>
                <c:pt idx="540">
                  <c:v>180</c:v>
                </c:pt>
                <c:pt idx="541">
                  <c:v>181</c:v>
                </c:pt>
                <c:pt idx="542">
                  <c:v>182</c:v>
                </c:pt>
                <c:pt idx="543">
                  <c:v>183</c:v>
                </c:pt>
                <c:pt idx="544">
                  <c:v>184</c:v>
                </c:pt>
                <c:pt idx="545">
                  <c:v>185</c:v>
                </c:pt>
                <c:pt idx="546">
                  <c:v>186</c:v>
                </c:pt>
                <c:pt idx="547">
                  <c:v>187</c:v>
                </c:pt>
                <c:pt idx="548">
                  <c:v>188</c:v>
                </c:pt>
                <c:pt idx="549">
                  <c:v>189</c:v>
                </c:pt>
                <c:pt idx="550">
                  <c:v>190</c:v>
                </c:pt>
                <c:pt idx="551">
                  <c:v>191</c:v>
                </c:pt>
                <c:pt idx="552">
                  <c:v>192</c:v>
                </c:pt>
                <c:pt idx="553">
                  <c:v>193</c:v>
                </c:pt>
                <c:pt idx="554">
                  <c:v>194</c:v>
                </c:pt>
                <c:pt idx="555">
                  <c:v>195</c:v>
                </c:pt>
                <c:pt idx="556">
                  <c:v>196</c:v>
                </c:pt>
                <c:pt idx="557">
                  <c:v>197</c:v>
                </c:pt>
                <c:pt idx="558">
                  <c:v>198</c:v>
                </c:pt>
                <c:pt idx="559">
                  <c:v>199</c:v>
                </c:pt>
                <c:pt idx="560">
                  <c:v>200</c:v>
                </c:pt>
                <c:pt idx="561">
                  <c:v>201</c:v>
                </c:pt>
                <c:pt idx="562">
                  <c:v>202</c:v>
                </c:pt>
                <c:pt idx="563">
                  <c:v>203</c:v>
                </c:pt>
                <c:pt idx="564">
                  <c:v>204</c:v>
                </c:pt>
                <c:pt idx="565">
                  <c:v>205</c:v>
                </c:pt>
                <c:pt idx="566">
                  <c:v>206</c:v>
                </c:pt>
                <c:pt idx="567">
                  <c:v>207</c:v>
                </c:pt>
                <c:pt idx="568">
                  <c:v>208</c:v>
                </c:pt>
                <c:pt idx="569">
                  <c:v>209</c:v>
                </c:pt>
                <c:pt idx="570">
                  <c:v>210</c:v>
                </c:pt>
                <c:pt idx="571">
                  <c:v>211</c:v>
                </c:pt>
                <c:pt idx="572">
                  <c:v>212</c:v>
                </c:pt>
                <c:pt idx="573">
                  <c:v>213</c:v>
                </c:pt>
                <c:pt idx="574">
                  <c:v>214</c:v>
                </c:pt>
                <c:pt idx="575">
                  <c:v>215</c:v>
                </c:pt>
                <c:pt idx="576">
                  <c:v>216</c:v>
                </c:pt>
                <c:pt idx="577">
                  <c:v>217</c:v>
                </c:pt>
                <c:pt idx="578">
                  <c:v>218</c:v>
                </c:pt>
                <c:pt idx="579">
                  <c:v>219</c:v>
                </c:pt>
                <c:pt idx="580">
                  <c:v>220</c:v>
                </c:pt>
                <c:pt idx="581">
                  <c:v>221</c:v>
                </c:pt>
                <c:pt idx="582">
                  <c:v>222</c:v>
                </c:pt>
                <c:pt idx="583">
                  <c:v>223</c:v>
                </c:pt>
                <c:pt idx="584">
                  <c:v>224</c:v>
                </c:pt>
                <c:pt idx="585">
                  <c:v>225</c:v>
                </c:pt>
                <c:pt idx="586">
                  <c:v>226</c:v>
                </c:pt>
                <c:pt idx="587">
                  <c:v>227</c:v>
                </c:pt>
                <c:pt idx="588">
                  <c:v>228</c:v>
                </c:pt>
                <c:pt idx="589">
                  <c:v>229</c:v>
                </c:pt>
                <c:pt idx="590">
                  <c:v>230</c:v>
                </c:pt>
                <c:pt idx="591">
                  <c:v>231</c:v>
                </c:pt>
                <c:pt idx="592">
                  <c:v>232</c:v>
                </c:pt>
                <c:pt idx="593">
                  <c:v>233</c:v>
                </c:pt>
                <c:pt idx="594">
                  <c:v>234</c:v>
                </c:pt>
                <c:pt idx="595">
                  <c:v>235</c:v>
                </c:pt>
                <c:pt idx="596">
                  <c:v>236</c:v>
                </c:pt>
                <c:pt idx="597">
                  <c:v>237</c:v>
                </c:pt>
                <c:pt idx="598">
                  <c:v>238</c:v>
                </c:pt>
                <c:pt idx="599">
                  <c:v>239</c:v>
                </c:pt>
                <c:pt idx="600">
                  <c:v>240</c:v>
                </c:pt>
                <c:pt idx="601">
                  <c:v>241</c:v>
                </c:pt>
                <c:pt idx="602">
                  <c:v>242</c:v>
                </c:pt>
                <c:pt idx="603">
                  <c:v>243</c:v>
                </c:pt>
                <c:pt idx="604">
                  <c:v>244</c:v>
                </c:pt>
                <c:pt idx="605">
                  <c:v>245</c:v>
                </c:pt>
                <c:pt idx="606">
                  <c:v>246</c:v>
                </c:pt>
                <c:pt idx="607">
                  <c:v>247</c:v>
                </c:pt>
                <c:pt idx="608">
                  <c:v>248</c:v>
                </c:pt>
                <c:pt idx="609">
                  <c:v>249</c:v>
                </c:pt>
                <c:pt idx="610">
                  <c:v>250</c:v>
                </c:pt>
                <c:pt idx="611">
                  <c:v>251</c:v>
                </c:pt>
                <c:pt idx="612">
                  <c:v>252</c:v>
                </c:pt>
                <c:pt idx="613">
                  <c:v>253</c:v>
                </c:pt>
                <c:pt idx="614">
                  <c:v>254</c:v>
                </c:pt>
                <c:pt idx="615">
                  <c:v>255</c:v>
                </c:pt>
                <c:pt idx="616">
                  <c:v>256</c:v>
                </c:pt>
                <c:pt idx="617">
                  <c:v>257</c:v>
                </c:pt>
                <c:pt idx="618">
                  <c:v>258</c:v>
                </c:pt>
                <c:pt idx="619">
                  <c:v>259</c:v>
                </c:pt>
                <c:pt idx="620">
                  <c:v>260</c:v>
                </c:pt>
                <c:pt idx="621">
                  <c:v>261</c:v>
                </c:pt>
                <c:pt idx="622">
                  <c:v>262</c:v>
                </c:pt>
                <c:pt idx="623">
                  <c:v>263</c:v>
                </c:pt>
                <c:pt idx="624">
                  <c:v>264</c:v>
                </c:pt>
                <c:pt idx="625">
                  <c:v>265</c:v>
                </c:pt>
                <c:pt idx="626">
                  <c:v>266</c:v>
                </c:pt>
                <c:pt idx="627">
                  <c:v>267</c:v>
                </c:pt>
                <c:pt idx="628">
                  <c:v>268</c:v>
                </c:pt>
                <c:pt idx="629">
                  <c:v>269</c:v>
                </c:pt>
                <c:pt idx="630">
                  <c:v>270</c:v>
                </c:pt>
                <c:pt idx="631">
                  <c:v>271</c:v>
                </c:pt>
                <c:pt idx="632">
                  <c:v>272</c:v>
                </c:pt>
                <c:pt idx="633">
                  <c:v>273</c:v>
                </c:pt>
                <c:pt idx="634">
                  <c:v>274</c:v>
                </c:pt>
                <c:pt idx="635">
                  <c:v>275</c:v>
                </c:pt>
                <c:pt idx="636">
                  <c:v>276</c:v>
                </c:pt>
                <c:pt idx="637">
                  <c:v>277</c:v>
                </c:pt>
                <c:pt idx="638">
                  <c:v>278</c:v>
                </c:pt>
                <c:pt idx="639">
                  <c:v>279</c:v>
                </c:pt>
                <c:pt idx="640">
                  <c:v>280</c:v>
                </c:pt>
                <c:pt idx="641">
                  <c:v>281</c:v>
                </c:pt>
                <c:pt idx="642">
                  <c:v>282</c:v>
                </c:pt>
                <c:pt idx="643">
                  <c:v>283</c:v>
                </c:pt>
                <c:pt idx="644">
                  <c:v>284</c:v>
                </c:pt>
                <c:pt idx="645">
                  <c:v>285</c:v>
                </c:pt>
                <c:pt idx="646">
                  <c:v>286</c:v>
                </c:pt>
                <c:pt idx="647">
                  <c:v>287</c:v>
                </c:pt>
                <c:pt idx="648">
                  <c:v>288</c:v>
                </c:pt>
                <c:pt idx="649">
                  <c:v>289</c:v>
                </c:pt>
                <c:pt idx="650">
                  <c:v>290</c:v>
                </c:pt>
                <c:pt idx="651">
                  <c:v>291</c:v>
                </c:pt>
                <c:pt idx="652">
                  <c:v>292</c:v>
                </c:pt>
                <c:pt idx="653">
                  <c:v>293</c:v>
                </c:pt>
                <c:pt idx="654">
                  <c:v>294</c:v>
                </c:pt>
                <c:pt idx="655">
                  <c:v>295</c:v>
                </c:pt>
                <c:pt idx="656">
                  <c:v>296</c:v>
                </c:pt>
                <c:pt idx="657">
                  <c:v>297</c:v>
                </c:pt>
                <c:pt idx="658">
                  <c:v>298</c:v>
                </c:pt>
                <c:pt idx="659">
                  <c:v>299</c:v>
                </c:pt>
                <c:pt idx="660">
                  <c:v>300</c:v>
                </c:pt>
                <c:pt idx="661">
                  <c:v>301</c:v>
                </c:pt>
                <c:pt idx="662">
                  <c:v>302</c:v>
                </c:pt>
                <c:pt idx="663">
                  <c:v>303</c:v>
                </c:pt>
                <c:pt idx="664">
                  <c:v>304</c:v>
                </c:pt>
                <c:pt idx="665">
                  <c:v>305</c:v>
                </c:pt>
                <c:pt idx="666">
                  <c:v>306</c:v>
                </c:pt>
                <c:pt idx="667">
                  <c:v>307</c:v>
                </c:pt>
                <c:pt idx="668">
                  <c:v>308</c:v>
                </c:pt>
                <c:pt idx="669">
                  <c:v>309</c:v>
                </c:pt>
                <c:pt idx="670">
                  <c:v>310</c:v>
                </c:pt>
                <c:pt idx="671">
                  <c:v>311</c:v>
                </c:pt>
                <c:pt idx="672">
                  <c:v>312</c:v>
                </c:pt>
                <c:pt idx="673">
                  <c:v>313</c:v>
                </c:pt>
                <c:pt idx="674">
                  <c:v>314</c:v>
                </c:pt>
                <c:pt idx="675">
                  <c:v>315</c:v>
                </c:pt>
                <c:pt idx="676">
                  <c:v>316</c:v>
                </c:pt>
                <c:pt idx="677">
                  <c:v>317</c:v>
                </c:pt>
                <c:pt idx="678">
                  <c:v>318</c:v>
                </c:pt>
                <c:pt idx="679">
                  <c:v>319</c:v>
                </c:pt>
                <c:pt idx="680">
                  <c:v>320</c:v>
                </c:pt>
                <c:pt idx="681">
                  <c:v>321</c:v>
                </c:pt>
                <c:pt idx="682">
                  <c:v>322</c:v>
                </c:pt>
                <c:pt idx="683">
                  <c:v>323</c:v>
                </c:pt>
                <c:pt idx="684">
                  <c:v>324</c:v>
                </c:pt>
                <c:pt idx="685">
                  <c:v>325</c:v>
                </c:pt>
                <c:pt idx="686">
                  <c:v>326</c:v>
                </c:pt>
                <c:pt idx="687">
                  <c:v>327</c:v>
                </c:pt>
                <c:pt idx="688">
                  <c:v>328</c:v>
                </c:pt>
                <c:pt idx="689">
                  <c:v>329</c:v>
                </c:pt>
                <c:pt idx="690">
                  <c:v>330</c:v>
                </c:pt>
                <c:pt idx="691">
                  <c:v>331</c:v>
                </c:pt>
                <c:pt idx="692">
                  <c:v>332</c:v>
                </c:pt>
                <c:pt idx="693">
                  <c:v>333</c:v>
                </c:pt>
                <c:pt idx="694">
                  <c:v>334</c:v>
                </c:pt>
                <c:pt idx="695">
                  <c:v>335</c:v>
                </c:pt>
                <c:pt idx="696">
                  <c:v>336</c:v>
                </c:pt>
                <c:pt idx="697">
                  <c:v>337</c:v>
                </c:pt>
                <c:pt idx="698">
                  <c:v>338</c:v>
                </c:pt>
                <c:pt idx="699">
                  <c:v>339</c:v>
                </c:pt>
                <c:pt idx="700">
                  <c:v>340</c:v>
                </c:pt>
                <c:pt idx="701">
                  <c:v>341</c:v>
                </c:pt>
                <c:pt idx="702">
                  <c:v>342</c:v>
                </c:pt>
                <c:pt idx="703">
                  <c:v>343</c:v>
                </c:pt>
                <c:pt idx="704">
                  <c:v>344</c:v>
                </c:pt>
                <c:pt idx="705">
                  <c:v>345</c:v>
                </c:pt>
                <c:pt idx="706">
                  <c:v>346</c:v>
                </c:pt>
                <c:pt idx="707">
                  <c:v>347</c:v>
                </c:pt>
                <c:pt idx="708">
                  <c:v>348</c:v>
                </c:pt>
                <c:pt idx="709">
                  <c:v>349</c:v>
                </c:pt>
                <c:pt idx="710">
                  <c:v>350</c:v>
                </c:pt>
                <c:pt idx="711">
                  <c:v>351</c:v>
                </c:pt>
                <c:pt idx="712">
                  <c:v>352</c:v>
                </c:pt>
                <c:pt idx="713">
                  <c:v>353</c:v>
                </c:pt>
                <c:pt idx="714">
                  <c:v>354</c:v>
                </c:pt>
                <c:pt idx="715">
                  <c:v>355</c:v>
                </c:pt>
                <c:pt idx="716">
                  <c:v>356</c:v>
                </c:pt>
                <c:pt idx="717">
                  <c:v>357</c:v>
                </c:pt>
                <c:pt idx="718">
                  <c:v>358</c:v>
                </c:pt>
                <c:pt idx="719">
                  <c:v>359</c:v>
                </c:pt>
                <c:pt idx="720">
                  <c:v>360</c:v>
                </c:pt>
                <c:pt idx="721">
                  <c:v>361</c:v>
                </c:pt>
              </c:numCache>
            </c:numRef>
          </c:xVal>
          <c:yVal>
            <c:numRef>
              <c:f>'Wirk- Blind- und Scheinleistung'!$M$25:$M$746</c:f>
              <c:numCache>
                <c:formatCode>General</c:formatCode>
                <c:ptCount val="722"/>
                <c:pt idx="0">
                  <c:v>-3.868822428939394</c:v>
                </c:pt>
                <c:pt idx="1">
                  <c:v>-3.6827223579554831</c:v>
                </c:pt>
                <c:pt idx="2">
                  <c:v>-3.4955005602324354</c:v>
                </c:pt>
                <c:pt idx="3">
                  <c:v>-3.3072140619796966</c:v>
                </c:pt>
                <c:pt idx="4">
                  <c:v>-3.1179202137057751</c:v>
                </c:pt>
                <c:pt idx="5">
                  <c:v>-2.9276766727495587</c:v>
                </c:pt>
                <c:pt idx="6">
                  <c:v>-2.7365413857185117</c:v>
                </c:pt>
                <c:pt idx="7">
                  <c:v>-2.5445725708385694</c:v>
                </c:pt>
                <c:pt idx="8">
                  <c:v>-2.3518287002213003</c:v>
                </c:pt>
                <c:pt idx="9">
                  <c:v>-2.1583684820539304</c:v>
                </c:pt>
                <c:pt idx="10">
                  <c:v>-1.9642508427171215</c:v>
                </c:pt>
                <c:pt idx="11">
                  <c:v>-1.7695349088366292</c:v>
                </c:pt>
                <c:pt idx="12">
                  <c:v>-1.5742799892737533</c:v>
                </c:pt>
                <c:pt idx="13">
                  <c:v>-1.3785455570604002</c:v>
                </c:pt>
                <c:pt idx="14">
                  <c:v>-1.1823912312840397</c:v>
                </c:pt>
                <c:pt idx="15">
                  <c:v>-0.98587675892822424</c:v>
                </c:pt>
                <c:pt idx="16">
                  <c:v>-0.78906199667420251</c:v>
                </c:pt>
                <c:pt idx="17">
                  <c:v>-0.59200689266901962</c:v>
                </c:pt>
                <c:pt idx="18">
                  <c:v>-0.3947714682658589</c:v>
                </c:pt>
                <c:pt idx="19">
                  <c:v>-0.19741579974198348</c:v>
                </c:pt>
                <c:pt idx="20">
                  <c:v>0</c:v>
                </c:pt>
                <c:pt idx="21">
                  <c:v>0.19741579974199353</c:v>
                </c:pt>
                <c:pt idx="22">
                  <c:v>0.394771468265879</c:v>
                </c:pt>
                <c:pt idx="23">
                  <c:v>0.59200689266903972</c:v>
                </c:pt>
                <c:pt idx="24">
                  <c:v>0.78906199667420251</c:v>
                </c:pt>
                <c:pt idx="25">
                  <c:v>0.98587675892822424</c:v>
                </c:pt>
                <c:pt idx="26">
                  <c:v>1.1823912312840497</c:v>
                </c:pt>
                <c:pt idx="27">
                  <c:v>1.3785455570604201</c:v>
                </c:pt>
                <c:pt idx="28">
                  <c:v>1.5742799892737731</c:v>
                </c:pt>
                <c:pt idx="29">
                  <c:v>1.7695349088366292</c:v>
                </c:pt>
                <c:pt idx="30">
                  <c:v>1.9642508427171215</c:v>
                </c:pt>
                <c:pt idx="31">
                  <c:v>2.1583684820539402</c:v>
                </c:pt>
                <c:pt idx="32">
                  <c:v>2.3518287002213198</c:v>
                </c:pt>
                <c:pt idx="33">
                  <c:v>2.5445725708385596</c:v>
                </c:pt>
                <c:pt idx="34">
                  <c:v>2.7365413857185117</c:v>
                </c:pt>
                <c:pt idx="35">
                  <c:v>2.9276766727495684</c:v>
                </c:pt>
                <c:pt idx="36">
                  <c:v>3.1179202137057849</c:v>
                </c:pt>
                <c:pt idx="37">
                  <c:v>3.3072140619797161</c:v>
                </c:pt>
                <c:pt idx="38">
                  <c:v>3.4955005602324256</c:v>
                </c:pt>
                <c:pt idx="39">
                  <c:v>3.6827223579554929</c:v>
                </c:pt>
                <c:pt idx="40">
                  <c:v>3.8688224289394033</c:v>
                </c:pt>
                <c:pt idx="41">
                  <c:v>4.053744088643362</c:v>
                </c:pt>
                <c:pt idx="42">
                  <c:v>4.2374310114608793</c:v>
                </c:pt>
                <c:pt idx="43">
                  <c:v>4.4198272478761007</c:v>
                </c:pt>
                <c:pt idx="44">
                  <c:v>4.6008772415055637</c:v>
                </c:pt>
                <c:pt idx="45">
                  <c:v>4.7805258460202111</c:v>
                </c:pt>
                <c:pt idx="46">
                  <c:v>4.9587183419425083</c:v>
                </c:pt>
                <c:pt idx="47">
                  <c:v>5.1354004533135411</c:v>
                </c:pt>
                <c:pt idx="48">
                  <c:v>5.3105183642250244</c:v>
                </c:pt>
                <c:pt idx="49">
                  <c:v>5.4840187352111833</c:v>
                </c:pt>
                <c:pt idx="50">
                  <c:v>5.65584871949551</c:v>
                </c:pt>
                <c:pt idx="51">
                  <c:v>5.8259559790874595</c:v>
                </c:pt>
                <c:pt idx="52">
                  <c:v>5.9942887007241605</c:v>
                </c:pt>
                <c:pt idx="53">
                  <c:v>6.1607956116523139</c:v>
                </c:pt>
                <c:pt idx="54">
                  <c:v>6.3254259952454444</c:v>
                </c:pt>
                <c:pt idx="55">
                  <c:v>6.4881297064517645</c:v>
                </c:pt>
                <c:pt idx="56">
                  <c:v>6.6488571870679465</c:v>
                </c:pt>
                <c:pt idx="57">
                  <c:v>6.8075594808341382</c:v>
                </c:pt>
                <c:pt idx="58">
                  <c:v>6.9641882483456339</c:v>
                </c:pt>
                <c:pt idx="59">
                  <c:v>7.1186957817766556</c:v>
                </c:pt>
                <c:pt idx="60">
                  <c:v>7.2710350194117632</c:v>
                </c:pt>
                <c:pt idx="61">
                  <c:v>7.4211595599804694</c:v>
                </c:pt>
                <c:pt idx="62">
                  <c:v>7.5690236767906693</c:v>
                </c:pt>
                <c:pt idx="63">
                  <c:v>7.7145823316566249</c:v>
                </c:pt>
                <c:pt idx="64">
                  <c:v>7.857791188617214</c:v>
                </c:pt>
                <c:pt idx="65">
                  <c:v>7.9986066274403056</c:v>
                </c:pt>
                <c:pt idx="66">
                  <c:v>8.1369857569091213</c:v>
                </c:pt>
                <c:pt idx="67">
                  <c:v>8.2728864278865153</c:v>
                </c:pt>
                <c:pt idx="68">
                  <c:v>8.4062672461533161</c:v>
                </c:pt>
                <c:pt idx="69">
                  <c:v>8.5370875850165984</c:v>
                </c:pt>
                <c:pt idx="70">
                  <c:v>8.6653075976842722</c:v>
                </c:pt>
                <c:pt idx="71">
                  <c:v>8.790888229402082</c:v>
                </c:pt>
                <c:pt idx="72">
                  <c:v>8.9137912293493304</c:v>
                </c:pt>
                <c:pt idx="73">
                  <c:v>9.0339791622898353</c:v>
                </c:pt>
                <c:pt idx="74">
                  <c:v>9.1514154199742954</c:v>
                </c:pt>
                <c:pt idx="75">
                  <c:v>9.2660642322909474</c:v>
                </c:pt>
                <c:pt idx="76">
                  <c:v>9.3778906781607958</c:v>
                </c:pt>
                <c:pt idx="77">
                  <c:v>9.4868606961742792</c:v>
                </c:pt>
                <c:pt idx="78">
                  <c:v>9.5929410949661502</c:v>
                </c:pt>
                <c:pt idx="79">
                  <c:v>9.6960995633252054</c:v>
                </c:pt>
                <c:pt idx="80">
                  <c:v>9.7963046800361049</c:v>
                </c:pt>
                <c:pt idx="81">
                  <c:v>9.8935259234499302</c:v>
                </c:pt>
                <c:pt idx="82">
                  <c:v>9.9877336807808828</c:v>
                </c:pt>
                <c:pt idx="83">
                  <c:v>10.078899257126084</c:v>
                </c:pt>
                <c:pt idx="84">
                  <c:v>10.166994884205767</c:v>
                </c:pt>
                <c:pt idx="85">
                  <c:v>10.251993728821329</c:v>
                </c:pt>
                <c:pt idx="86">
                  <c:v>10.333869901028434</c:v>
                </c:pt>
                <c:pt idx="87">
                  <c:v>10.412598462022926</c:v>
                </c:pt>
                <c:pt idx="88">
                  <c:v>10.488155431736958</c:v>
                </c:pt>
                <c:pt idx="89">
                  <c:v>10.560517796143126</c:v>
                </c:pt>
                <c:pt idx="90">
                  <c:v>10.629663514264367</c:v>
                </c:pt>
                <c:pt idx="91">
                  <c:v>10.69557152488742</c:v>
                </c:pt>
                <c:pt idx="92">
                  <c:v>10.75822175297794</c:v>
                </c:pt>
                <c:pt idx="93">
                  <c:v>10.817595115795163</c:v>
                </c:pt>
                <c:pt idx="94">
                  <c:v>10.873673528704357</c:v>
                </c:pt>
                <c:pt idx="95">
                  <c:v>10.926439910685248</c:v>
                </c:pt>
                <c:pt idx="96">
                  <c:v>10.975878189534766</c:v>
                </c:pt>
                <c:pt idx="97">
                  <c:v>11.021973306762499</c:v>
                </c:pt>
                <c:pt idx="98">
                  <c:v>11.06471122217738</c:v>
                </c:pt>
                <c:pt idx="99">
                  <c:v>11.104078918164223</c:v>
                </c:pt>
                <c:pt idx="100">
                  <c:v>11.140064403648779</c:v>
                </c:pt>
                <c:pt idx="101">
                  <c:v>11.172656717750106</c:v>
                </c:pt>
                <c:pt idx="102">
                  <c:v>11.201845933119179</c:v>
                </c:pt>
                <c:pt idx="103">
                  <c:v>11.227623158962668</c:v>
                </c:pt>
                <c:pt idx="104">
                  <c:v>11.249980543751004</c:v>
                </c:pt>
                <c:pt idx="105">
                  <c:v>11.26891127760989</c:v>
                </c:pt>
                <c:pt idx="106">
                  <c:v>11.284409594394527</c:v>
                </c:pt>
                <c:pt idx="107">
                  <c:v>11.296470773445941</c:v>
                </c:pt>
                <c:pt idx="108">
                  <c:v>11.305091141028853</c:v>
                </c:pt>
                <c:pt idx="109">
                  <c:v>11.310268071450672</c:v>
                </c:pt>
                <c:pt idx="110">
                  <c:v>11.311999987861251</c:v>
                </c:pt>
                <c:pt idx="111">
                  <c:v>11.310286362733192</c:v>
                </c:pt>
                <c:pt idx="112">
                  <c:v>11.305127718022522</c:v>
                </c:pt>
                <c:pt idx="113">
                  <c:v>11.296525625009709</c:v>
                </c:pt>
                <c:pt idx="114">
                  <c:v>11.284482703821061</c:v>
                </c:pt>
                <c:pt idx="115">
                  <c:v>11.269002622630666</c:v>
                </c:pt>
                <c:pt idx="116">
                  <c:v>11.250090096543083</c:v>
                </c:pt>
                <c:pt idx="117">
                  <c:v>11.227750886157176</c:v>
                </c:pt>
                <c:pt idx="118">
                  <c:v>11.201991795811471</c:v>
                </c:pt>
                <c:pt idx="119">
                  <c:v>11.172820671511612</c:v>
                </c:pt>
                <c:pt idx="120">
                  <c:v>11.140246398540544</c:v>
                </c:pt>
                <c:pt idx="121">
                  <c:v>11.10427889875211</c:v>
                </c:pt>
                <c:pt idx="122">
                  <c:v>11.064929127548954</c:v>
                </c:pt>
                <c:pt idx="123">
                  <c:v>11.022209070545591</c:v>
                </c:pt>
                <c:pt idx="124">
                  <c:v>10.976131739917676</c:v>
                </c:pt>
                <c:pt idx="125">
                  <c:v>10.926711170438635</c:v>
                </c:pt>
                <c:pt idx="126">
                  <c:v>10.873962415204737</c:v>
                </c:pt>
                <c:pt idx="127">
                  <c:v>10.817901541050109</c:v>
                </c:pt>
                <c:pt idx="128">
                  <c:v>10.758545623652854</c:v>
                </c:pt>
                <c:pt idx="129">
                  <c:v>10.695912742333968</c:v>
                </c:pt>
                <c:pt idx="130">
                  <c:v>10.63002197455055</c:v>
                </c:pt>
                <c:pt idx="131">
                  <c:v>10.560893390084905</c:v>
                </c:pt>
                <c:pt idx="132">
                  <c:v>10.488548044931527</c:v>
                </c:pt>
                <c:pt idx="133">
                  <c:v>10.413007974883554</c:v>
                </c:pt>
                <c:pt idx="134">
                  <c:v>10.3342961888209</c:v>
                </c:pt>
                <c:pt idx="135">
                  <c:v>10.2524366617019</c:v>
                </c:pt>
                <c:pt idx="136">
                  <c:v>10.167454327260756</c:v>
                </c:pt>
                <c:pt idx="137">
                  <c:v>10.079375070412935</c:v>
                </c:pt>
                <c:pt idx="138">
                  <c:v>9.9882257193708117</c:v>
                </c:pt>
                <c:pt idx="139">
                  <c:v>9.8940340374720535</c:v>
                </c:pt>
                <c:pt idx="140">
                  <c:v>9.7968287147230981</c:v>
                </c:pt>
                <c:pt idx="141">
                  <c:v>9.69663935906045</c:v>
                </c:pt>
                <c:pt idx="142">
                  <c:v>9.5934964873323239</c:v>
                </c:pt>
                <c:pt idx="143">
                  <c:v>9.4874315160034737</c:v>
                </c:pt>
                <c:pt idx="144">
                  <c:v>9.3784767515860104</c:v>
                </c:pt>
                <c:pt idx="145">
                  <c:v>9.2666653807990755</c:v>
                </c:pt>
                <c:pt idx="146">
                  <c:v>9.1520314604604778</c:v>
                </c:pt>
                <c:pt idx="147">
                  <c:v>9.0346099071132304</c:v>
                </c:pt>
                <c:pt idx="148">
                  <c:v>8.914436486390299</c:v>
                </c:pt>
                <c:pt idx="149">
                  <c:v>8.7915478021206628</c:v>
                </c:pt>
                <c:pt idx="150">
                  <c:v>8.6659812851800861</c:v>
                </c:pt>
                <c:pt idx="151">
                  <c:v>8.5377751820900105</c:v>
                </c:pt>
                <c:pt idx="152">
                  <c:v>8.4069685433679453</c:v>
                </c:pt>
                <c:pt idx="153">
                  <c:v>8.2736012116330375</c:v>
                </c:pt>
                <c:pt idx="154">
                  <c:v>8.1377138094703216</c:v>
                </c:pt>
                <c:pt idx="155">
                  <c:v>7.9993477270574118</c:v>
                </c:pt>
                <c:pt idx="156">
                  <c:v>7.8585451095574088</c:v>
                </c:pt>
                <c:pt idx="157">
                  <c:v>7.7153488442818405</c:v>
                </c:pt>
                <c:pt idx="158">
                  <c:v>7.5698025476275026</c:v>
                </c:pt>
                <c:pt idx="159">
                  <c:v>7.4219505517913111</c:v>
                </c:pt>
                <c:pt idx="160">
                  <c:v>7.2718378912670589</c:v>
                </c:pt>
                <c:pt idx="161">
                  <c:v>7.1195102891282795</c:v>
                </c:pt>
                <c:pt idx="162">
                  <c:v>6.9650141431013992</c:v>
                </c:pt>
                <c:pt idx="163">
                  <c:v>6.8083965114333331</c:v>
                </c:pt>
                <c:pt idx="164">
                  <c:v>6.6497050985579884</c:v>
                </c:pt>
                <c:pt idx="165">
                  <c:v>6.4889882405658277</c:v>
                </c:pt>
                <c:pt idx="166">
                  <c:v>6.3262948904811438</c:v>
                </c:pt>
                <c:pt idx="167">
                  <c:v>6.1616746033513632</c:v>
                </c:pt>
                <c:pt idx="168">
                  <c:v>5.9951775211529563</c:v>
                </c:pt>
                <c:pt idx="169">
                  <c:v>5.8268543575186662</c:v>
                </c:pt>
                <c:pt idx="170">
                  <c:v>5.6567563822904896</c:v>
                </c:pt>
                <c:pt idx="171">
                  <c:v>5.4849354059033644</c:v>
                </c:pt>
                <c:pt idx="172">
                  <c:v>5.3114437636041103</c:v>
                </c:pt>
                <c:pt idx="173">
                  <c:v>5.1363342995105334</c:v>
                </c:pt>
                <c:pt idx="174">
                  <c:v>4.9596603505155965</c:v>
                </c:pt>
                <c:pt idx="175">
                  <c:v>4.7814757300413735</c:v>
                </c:pt>
                <c:pt idx="176">
                  <c:v>4.6018347116479967</c:v>
                </c:pt>
                <c:pt idx="177">
                  <c:v>4.4207920125023268</c:v>
                </c:pt>
                <c:pt idx="178">
                  <c:v>4.2384027767115802</c:v>
                </c:pt>
                <c:pt idx="179">
                  <c:v>4.0547225585268833</c:v>
                </c:pt>
                <c:pt idx="180">
                  <c:v>3.8698073054219306</c:v>
                </c:pt>
                <c:pt idx="181">
                  <c:v>3.6837133410518028</c:v>
                </c:pt>
                <c:pt idx="182">
                  <c:v>3.4964973480972721</c:v>
                </c:pt>
                <c:pt idx="183">
                  <c:v>3.3082163509997544</c:v>
                </c:pt>
                <c:pt idx="184">
                  <c:v>3.1189276985920822</c:v>
                </c:pt>
                <c:pt idx="185">
                  <c:v>2.9286890466305793</c:v>
                </c:pt>
                <c:pt idx="186">
                  <c:v>2.7375583402335346</c:v>
                </c:pt>
                <c:pt idx="187">
                  <c:v>2.5455937962316693</c:v>
                </c:pt>
                <c:pt idx="188">
                  <c:v>2.3528538854357017</c:v>
                </c:pt>
                <c:pt idx="189">
                  <c:v>2.1593973148266707</c:v>
                </c:pt>
                <c:pt idx="190">
                  <c:v>1.9652830096742762</c:v>
                </c:pt>
                <c:pt idx="191">
                  <c:v>1.7705700955886792</c:v>
                </c:pt>
                <c:pt idx="192">
                  <c:v>1.5753178805114043</c:v>
                </c:pt>
                <c:pt idx="193">
                  <c:v>1.3795858366505547</c:v>
                </c:pt>
                <c:pt idx="194">
                  <c:v>1.1834335823661424</c:v>
                </c:pt>
                <c:pt idx="195">
                  <c:v>0.98692086401078083</c:v>
                </c:pt>
                <c:pt idx="196">
                  <c:v>0.79010753773143927</c:v>
                </c:pt>
                <c:pt idx="197">
                  <c:v>0.59305355123780734</c:v>
                </c:pt>
                <c:pt idx="198">
                  <c:v>0.39581892554264325</c:v>
                </c:pt>
                <c:pt idx="199">
                  <c:v>0.19846373667995035</c:v>
                </c:pt>
                <c:pt idx="200">
                  <c:v>1.0480974062344426E-3</c:v>
                </c:pt>
                <c:pt idx="201">
                  <c:v>-0.19636786110926865</c:v>
                </c:pt>
                <c:pt idx="202">
                  <c:v>-0.3937240076001049</c:v>
                </c:pt>
                <c:pt idx="203">
                  <c:v>-0.59096022901806267</c:v>
                </c:pt>
                <c:pt idx="204">
                  <c:v>-0.78801644884311473</c:v>
                </c:pt>
                <c:pt idx="205">
                  <c:v>-0.9848326453822287</c:v>
                </c:pt>
                <c:pt idx="206">
                  <c:v>-1.1813488700514776</c:v>
                </c:pt>
                <c:pt idx="207">
                  <c:v>-1.3775052656358826</c:v>
                </c:pt>
                <c:pt idx="208">
                  <c:v>-1.5732420845214252</c:v>
                </c:pt>
                <c:pt idx="209">
                  <c:v>-1.7684997068936747</c:v>
                </c:pt>
                <c:pt idx="210">
                  <c:v>-1.9632186588974918</c:v>
                </c:pt>
                <c:pt idx="211">
                  <c:v>-2.1573396307522708</c:v>
                </c:pt>
                <c:pt idx="212">
                  <c:v>-2.3508034948172085</c:v>
                </c:pt>
                <c:pt idx="213">
                  <c:v>-2.5435513236010991</c:v>
                </c:pt>
                <c:pt idx="214">
                  <c:v>-2.7355244077111354</c:v>
                </c:pt>
                <c:pt idx="215">
                  <c:v>-2.9266642737353528</c:v>
                </c:pt>
                <c:pt idx="216">
                  <c:v>-3.1169127020530967</c:v>
                </c:pt>
                <c:pt idx="217">
                  <c:v>-3.3062117445682633</c:v>
                </c:pt>
                <c:pt idx="218">
                  <c:v>-3.4945037423598078</c:v>
                </c:pt>
                <c:pt idx="219">
                  <c:v>-3.6817313432441563</c:v>
                </c:pt>
                <c:pt idx="220">
                  <c:v>-3.8678375192442345</c:v>
                </c:pt>
                <c:pt idx="221">
                  <c:v>-4.0527655839596939</c:v>
                </c:pt>
                <c:pt idx="222">
                  <c:v>-4.2364592098331428</c:v>
                </c:pt>
                <c:pt idx="223">
                  <c:v>-4.4188624453070293</c:v>
                </c:pt>
                <c:pt idx="224">
                  <c:v>-4.5999197318660272</c:v>
                </c:pt>
                <c:pt idx="225">
                  <c:v>-4.7795759209597186</c:v>
                </c:pt>
                <c:pt idx="226">
                  <c:v>-4.9577762908003677</c:v>
                </c:pt>
                <c:pt idx="227">
                  <c:v>-5.1344665630307302</c:v>
                </c:pt>
                <c:pt idx="228">
                  <c:v>-5.3095929192567919</c:v>
                </c:pt>
                <c:pt idx="229">
                  <c:v>-5.4831020174404044</c:v>
                </c:pt>
                <c:pt idx="230">
                  <c:v>-5.6549410081468281</c:v>
                </c:pt>
                <c:pt idx="231">
                  <c:v>-5.825057550642236</c:v>
                </c:pt>
                <c:pt idx="232">
                  <c:v>-5.9933998288362611</c:v>
                </c:pt>
                <c:pt idx="233">
                  <c:v>-6.159916567064756</c:v>
                </c:pt>
                <c:pt idx="234">
                  <c:v>-6.3245570457079294</c:v>
                </c:pt>
                <c:pt idx="235">
                  <c:v>-6.4872711166391293</c:v>
                </c:pt>
                <c:pt idx="236">
                  <c:v>-6.6480092184995403</c:v>
                </c:pt>
                <c:pt idx="237">
                  <c:v>-6.8067223917941648</c:v>
                </c:pt>
                <c:pt idx="238">
                  <c:v>-6.963362293804483</c:v>
                </c:pt>
                <c:pt idx="239">
                  <c:v>-7.1178812133132423</c:v>
                </c:pt>
                <c:pt idx="240">
                  <c:v>-7.2702320851369002</c:v>
                </c:pt>
                <c:pt idx="241">
                  <c:v>-7.4203685044612895</c:v>
                </c:pt>
                <c:pt idx="242">
                  <c:v>-7.5682447409761311</c:v>
                </c:pt>
                <c:pt idx="243">
                  <c:v>-7.7138157528041278</c:v>
                </c:pt>
                <c:pt idx="244">
                  <c:v>-7.8570372002203275</c:v>
                </c:pt>
                <c:pt idx="245">
                  <c:v>-7.997865459157655</c:v>
                </c:pt>
                <c:pt idx="246">
                  <c:v>-8.1362576344944273</c:v>
                </c:pt>
                <c:pt idx="247">
                  <c:v>-8.2721715731198469</c:v>
                </c:pt>
                <c:pt idx="248">
                  <c:v>-8.4055658767735082</c:v>
                </c:pt>
                <c:pt idx="249">
                  <c:v>-8.5363999146549574</c:v>
                </c:pt>
                <c:pt idx="250">
                  <c:v>-8.6646338357994974</c:v>
                </c:pt>
                <c:pt idx="251">
                  <c:v>-8.7902285812164571</c:v>
                </c:pt>
                <c:pt idx="252">
                  <c:v>-8.9131458957862471</c:v>
                </c:pt>
                <c:pt idx="253">
                  <c:v>-9.0333483399125392</c:v>
                </c:pt>
                <c:pt idx="254">
                  <c:v>-9.1507993009260709</c:v>
                </c:pt>
                <c:pt idx="255">
                  <c:v>-9.2654630042365511</c:v>
                </c:pt>
                <c:pt idx="256">
                  <c:v>-9.3773045242293112</c:v>
                </c:pt>
                <c:pt idx="257">
                  <c:v>-9.4862897949033496</c:v>
                </c:pt>
                <c:pt idx="258">
                  <c:v>-9.5923856202475655</c:v>
                </c:pt>
                <c:pt idx="259">
                  <c:v>-9.6955596843519771</c:v>
                </c:pt>
                <c:pt idx="260">
                  <c:v>-9.7957805612508864</c:v>
                </c:pt>
                <c:pt idx="261">
                  <c:v>-9.8930177244949693</c:v>
                </c:pt>
                <c:pt idx="262">
                  <c:v>-9.9872415564493782</c:v>
                </c:pt>
                <c:pt idx="263">
                  <c:v>-10.078423357315025</c:v>
                </c:pt>
                <c:pt idx="264">
                  <c:v>-10.166535353870303</c:v>
                </c:pt>
                <c:pt idx="265">
                  <c:v>-10.251550707930589</c:v>
                </c:pt>
                <c:pt idx="266">
                  <c:v>-10.333443524522917</c:v>
                </c:pt>
                <c:pt idx="267">
                  <c:v>-10.412188859773384</c:v>
                </c:pt>
                <c:pt idx="268">
                  <c:v>-10.487762728504844</c:v>
                </c:pt>
                <c:pt idx="269">
                  <c:v>-10.560142111542598</c:v>
                </c:pt>
                <c:pt idx="270">
                  <c:v>-10.629304962725838</c:v>
                </c:pt>
                <c:pt idx="271">
                  <c:v>-10.695230215622724</c:v>
                </c:pt>
                <c:pt idx="272">
                  <c:v>-10.757897789947055</c:v>
                </c:pt>
                <c:pt idx="273">
                  <c:v>-10.817288597674539</c:v>
                </c:pt>
                <c:pt idx="274">
                  <c:v>-10.873384548856878</c:v>
                </c:pt>
                <c:pt idx="275">
                  <c:v>-10.926168557131787</c:v>
                </c:pt>
                <c:pt idx="276">
                  <c:v>-10.975624544927365</c:v>
                </c:pt>
                <c:pt idx="277">
                  <c:v>-11.021737448359206</c:v>
                </c:pt>
                <c:pt idx="278">
                  <c:v>-11.064493221818715</c:v>
                </c:pt>
                <c:pt idx="279">
                  <c:v>-11.103878842251286</c:v>
                </c:pt>
                <c:pt idx="280">
                  <c:v>-11.139882313123039</c:v>
                </c:pt>
                <c:pt idx="281">
                  <c:v>-11.172492668074828</c:v>
                </c:pt>
                <c:pt idx="282">
                  <c:v>-11.201699974262537</c:v>
                </c:pt>
                <c:pt idx="283">
                  <c:v>-11.227495335382521</c:v>
                </c:pt>
                <c:pt idx="284">
                  <c:v>-11.249870894381358</c:v>
                </c:pt>
                <c:pt idx="285">
                  <c:v>-11.26881983584903</c:v>
                </c:pt>
                <c:pt idx="286">
                  <c:v>-11.284336388094859</c:v>
                </c:pt>
                <c:pt idx="287">
                  <c:v>-11.296415824905498</c:v>
                </c:pt>
                <c:pt idx="288">
                  <c:v>-11.305054466984508</c:v>
                </c:pt>
                <c:pt idx="289">
                  <c:v>-11.31024968307303</c:v>
                </c:pt>
                <c:pt idx="290">
                  <c:v>-11.311999890751263</c:v>
                </c:pt>
                <c:pt idx="291">
                  <c:v>-11.310304556920439</c:v>
                </c:pt>
                <c:pt idx="292">
                  <c:v>-11.305164197965201</c:v>
                </c:pt>
                <c:pt idx="293">
                  <c:v>-11.296580379596332</c:v>
                </c:pt>
                <c:pt idx="294">
                  <c:v>-11.284555716373836</c:v>
                </c:pt>
                <c:pt idx="295">
                  <c:v>-11.269093870910572</c:v>
                </c:pt>
                <c:pt idx="296">
                  <c:v>-11.250199552756651</c:v>
                </c:pt>
                <c:pt idx="297">
                  <c:v>-11.227878516964951</c:v>
                </c:pt>
                <c:pt idx="298">
                  <c:v>-11.202137562338164</c:v>
                </c:pt>
                <c:pt idx="299">
                  <c:v>-11.172984529357947</c:v>
                </c:pt>
                <c:pt idx="300">
                  <c:v>-11.140428297796774</c:v>
                </c:pt>
                <c:pt idx="301">
                  <c:v>-11.10447878401323</c:v>
                </c:pt>
                <c:pt idx="302">
                  <c:v>-11.065146937931569</c:v>
                </c:pt>
                <c:pt idx="303">
                  <c:v>-11.02244473970646</c:v>
                </c:pt>
                <c:pt idx="304">
                  <c:v>-10.976385196073927</c:v>
                </c:pt>
                <c:pt idx="305">
                  <c:v>-10.926982336389615</c:v>
                </c:pt>
                <c:pt idx="306">
                  <c:v>-10.874251208355552</c:v>
                </c:pt>
                <c:pt idx="307">
                  <c:v>-10.818207873436748</c:v>
                </c:pt>
                <c:pt idx="308">
                  <c:v>-10.75886940196901</c:v>
                </c:pt>
                <c:pt idx="309">
                  <c:v>-10.696253867959454</c:v>
                </c:pt>
                <c:pt idx="310">
                  <c:v>-10.630380343581313</c:v>
                </c:pt>
                <c:pt idx="311">
                  <c:v>-10.561268893364716</c:v>
                </c:pt>
                <c:pt idx="312">
                  <c:v>-10.488940568085187</c:v>
                </c:pt>
                <c:pt idx="313">
                  <c:v>-10.413417398351768</c:v>
                </c:pt>
                <c:pt idx="314">
                  <c:v>-10.334722387896665</c:v>
                </c:pt>
                <c:pt idx="315">
                  <c:v>-10.252879506568506</c:v>
                </c:pt>
                <c:pt idx="316">
                  <c:v>-10.167913683031326</c:v>
                </c:pt>
                <c:pt idx="317">
                  <c:v>-10.079850797171501</c:v>
                </c:pt>
                <c:pt idx="318">
                  <c:v>-9.988717672214948</c:v>
                </c:pt>
                <c:pt idx="319">
                  <c:v>-9.8945420665569905</c:v>
                </c:pt>
                <c:pt idx="320">
                  <c:v>-9.7973526653073861</c:v>
                </c:pt>
                <c:pt idx="321">
                  <c:v>-9.6971790715530766</c:v>
                </c:pt>
                <c:pt idx="322">
                  <c:v>-9.5940517973413328</c:v>
                </c:pt>
                <c:pt idx="323">
                  <c:v>-9.4880022543860374</c:v>
                </c:pt>
                <c:pt idx="324">
                  <c:v>-9.3790627444999384</c:v>
                </c:pt>
                <c:pt idx="325">
                  <c:v>-9.2672664497557804</c:v>
                </c:pt>
                <c:pt idx="326">
                  <c:v>-9.1526474223793279</c:v>
                </c:pt>
                <c:pt idx="327">
                  <c:v>-9.0352405743773314</c:v>
                </c:pt>
                <c:pt idx="328">
                  <c:v>-8.9150816669036228</c:v>
                </c:pt>
                <c:pt idx="329">
                  <c:v>-8.792207299366563</c:v>
                </c:pt>
                <c:pt idx="330">
                  <c:v>-8.6666548982811662</c:v>
                </c:pt>
                <c:pt idx="331">
                  <c:v>-8.538462705869291</c:v>
                </c:pt>
                <c:pt idx="332">
                  <c:v>-8.407669768411381</c:v>
                </c:pt>
                <c:pt idx="333">
                  <c:v>-8.2743159243532851</c:v>
                </c:pt>
                <c:pt idx="334">
                  <c:v>-8.1384417921718022</c:v>
                </c:pt>
                <c:pt idx="335">
                  <c:v>-8.0000887580026152</c:v>
                </c:pt>
                <c:pt idx="336">
                  <c:v>-7.8592989630344574</c:v>
                </c:pt>
                <c:pt idx="337">
                  <c:v>-7.716115290673196</c:v>
                </c:pt>
                <c:pt idx="338">
                  <c:v>-7.5705813534799455</c:v>
                </c:pt>
                <c:pt idx="339">
                  <c:v>-7.4227414798870264</c:v>
                </c:pt>
                <c:pt idx="340">
                  <c:v>-7.2726407006958977</c:v>
                </c:pt>
                <c:pt idx="341">
                  <c:v>-7.1203247353611401</c:v>
                </c:pt>
                <c:pt idx="342">
                  <c:v>-6.9658399780646949</c:v>
                </c:pt>
                <c:pt idx="343">
                  <c:v>-6.8092334835845776</c:v>
                </c:pt>
                <c:pt idx="344">
                  <c:v>-6.6505529529623866</c:v>
                </c:pt>
                <c:pt idx="345">
                  <c:v>-6.4898467189739533</c:v>
                </c:pt>
                <c:pt idx="346">
                  <c:v>-6.3271637314075848</c:v>
                </c:pt>
                <c:pt idx="347">
                  <c:v>-6.1625535421543596</c:v>
                </c:pt>
                <c:pt idx="348">
                  <c:v>-5.9960662901150341</c:v>
                </c:pt>
                <c:pt idx="349">
                  <c:v>-5.8277526859281492</c:v>
                </c:pt>
                <c:pt idx="350">
                  <c:v>-5.657663996523989</c:v>
                </c:pt>
                <c:pt idx="351">
                  <c:v>-5.4858520295090978</c:v>
                </c:pt>
                <c:pt idx="352">
                  <c:v>-5.3123691173861101</c:v>
                </c:pt>
                <c:pt idx="353">
                  <c:v>-5.1372681016137083</c:v>
                </c:pt>
                <c:pt idx="354">
                  <c:v>-4.9606023165115483</c:v>
                </c:pt>
                <c:pt idx="355">
                  <c:v>-4.7824255730150691</c:v>
                </c:pt>
                <c:pt idx="356">
                  <c:v>-4.6027921422851259</c:v>
                </c:pt>
                <c:pt idx="357">
                  <c:v>-4.4217567391774431</c:v>
                </c:pt>
                <c:pt idx="358">
                  <c:v>-4.2393745055769267</c:v>
                </c:pt>
                <c:pt idx="359">
                  <c:v>-4.0557009936018975</c:v>
                </c:pt>
                <c:pt idx="360">
                  <c:v>-3.8707921486833805</c:v>
                </c:pt>
                <c:pt idx="361">
                  <c:v>-3.6847042925245841</c:v>
                </c:pt>
                <c:pt idx="362">
                  <c:v>-3.4974941059457811</c:v>
                </c:pt>
                <c:pt idx="363">
                  <c:v>-3.3092186116197975</c:v>
                </c:pt>
                <c:pt idx="364">
                  <c:v>-3.1199351567033786</c:v>
                </c:pt>
                <c:pt idx="365">
                  <c:v>-2.9297013953697197</c:v>
                </c:pt>
                <c:pt idx="366">
                  <c:v>-2.738575271247484</c:v>
                </c:pt>
                <c:pt idx="367">
                  <c:v>-2.5466149997716507</c:v>
                </c:pt>
                <c:pt idx="368">
                  <c:v>-2.3538790504515772</c:v>
                </c:pt>
                <c:pt idx="369">
                  <c:v>-2.1604261290616695</c:v>
                </c:pt>
                <c:pt idx="370">
                  <c:v>-1.9663151597600903</c:v>
                </c:pt>
                <c:pt idx="371">
                  <c:v>-1.7716052671409475</c:v>
                </c:pt>
                <c:pt idx="372">
                  <c:v>-1.5763557582254333</c:v>
                </c:pt>
                <c:pt idx="373">
                  <c:v>-1.3806261043973955</c:v>
                </c:pt>
                <c:pt idx="374">
                  <c:v>-1.1844759232888475</c:v>
                </c:pt>
                <c:pt idx="375">
                  <c:v>-0.98796496062092998</c:v>
                </c:pt>
                <c:pt idx="376">
                  <c:v>-0.79115307200585983</c:v>
                </c:pt>
                <c:pt idx="377">
                  <c:v>-0.59410020471540559</c:v>
                </c:pt>
                <c:pt idx="378">
                  <c:v>-0.39686637942144581</c:v>
                </c:pt>
                <c:pt idx="379">
                  <c:v>-0.19951167191416799</c:v>
                </c:pt>
                <c:pt idx="380">
                  <c:v>-2.0961948034813435E-3</c:v>
                </c:pt>
                <c:pt idx="381">
                  <c:v>0.19531992079078703</c:v>
                </c:pt>
                <c:pt idx="382">
                  <c:v>0.39267654355433312</c:v>
                </c:pt>
                <c:pt idx="383">
                  <c:v>0.58991356029387665</c:v>
                </c:pt>
                <c:pt idx="384">
                  <c:v>0.78697089424714184</c:v>
                </c:pt>
                <c:pt idx="385">
                  <c:v>0.98378852338174227</c:v>
                </c:pt>
                <c:pt idx="386">
                  <c:v>1.1803064986774043</c:v>
                </c:pt>
                <c:pt idx="387">
                  <c:v>1.3764649623859027</c:v>
                </c:pt>
                <c:pt idx="388">
                  <c:v>1.5722041662632951</c:v>
                </c:pt>
                <c:pt idx="389">
                  <c:v>1.7674644897687026</c:v>
                </c:pt>
                <c:pt idx="390">
                  <c:v>1.962186458224243</c:v>
                </c:pt>
                <c:pt idx="391">
                  <c:v>2.1563107609305239</c:v>
                </c:pt>
                <c:pt idx="392">
                  <c:v>2.3497782692321931</c:v>
                </c:pt>
                <c:pt idx="393">
                  <c:v>2.5425300545280352</c:v>
                </c:pt>
                <c:pt idx="394">
                  <c:v>2.7345074062201364</c:v>
                </c:pt>
                <c:pt idx="395">
                  <c:v>2.9256518495966479</c:v>
                </c:pt>
                <c:pt idx="396">
                  <c:v>3.1159051636426964</c:v>
                </c:pt>
                <c:pt idx="397">
                  <c:v>3.3052093987740254</c:v>
                </c:pt>
                <c:pt idx="398">
                  <c:v>3.493506894487957</c:v>
                </c:pt>
                <c:pt idx="399">
                  <c:v>3.6807402969263068</c:v>
                </c:pt>
                <c:pt idx="400">
                  <c:v>3.8668525763448889</c:v>
                </c:pt>
                <c:pt idx="401">
                  <c:v>4.0517870444843087</c:v>
                </c:pt>
                <c:pt idx="402">
                  <c:v>4.2354873718367356</c:v>
                </c:pt>
                <c:pt idx="403">
                  <c:v>4.4178976048034038</c:v>
                </c:pt>
                <c:pt idx="404">
                  <c:v>4.5989621827376164</c:v>
                </c:pt>
                <c:pt idx="405">
                  <c:v>4.7786259548680592</c:v>
                </c:pt>
                <c:pt idx="406">
                  <c:v>4.9568341970972654</c:v>
                </c:pt>
                <c:pt idx="407">
                  <c:v>5.1335326286701282</c:v>
                </c:pt>
                <c:pt idx="408">
                  <c:v>5.3086674287073636</c:v>
                </c:pt>
                <c:pt idx="409">
                  <c:v>5.4821852525989074</c:v>
                </c:pt>
                <c:pt idx="410">
                  <c:v>5.6540332482522437</c:v>
                </c:pt>
                <c:pt idx="411">
                  <c:v>5.8241590721907111</c:v>
                </c:pt>
                <c:pt idx="412">
                  <c:v>5.9925109054968946</c:v>
                </c:pt>
                <c:pt idx="413">
                  <c:v>6.1590374695962362</c:v>
                </c:pt>
                <c:pt idx="414">
                  <c:v>6.3236880418760686</c:v>
                </c:pt>
                <c:pt idx="415">
                  <c:v>6.4864124711352975</c:v>
                </c:pt>
                <c:pt idx="416">
                  <c:v>6.6471611928600494</c:v>
                </c:pt>
                <c:pt idx="417">
                  <c:v>6.8058852443206037</c:v>
                </c:pt>
                <c:pt idx="418">
                  <c:v>6.9625362794850414</c:v>
                </c:pt>
                <c:pt idx="419">
                  <c:v>7.1170665837450429</c:v>
                </c:pt>
                <c:pt idx="420">
                  <c:v>7.269429088449364</c:v>
                </c:pt>
                <c:pt idx="421">
                  <c:v>7.4195773852405553</c:v>
                </c:pt>
                <c:pt idx="422">
                  <c:v>7.5674657401905687</c:v>
                </c:pt>
                <c:pt idx="423">
                  <c:v>7.7130491077309253</c:v>
                </c:pt>
                <c:pt idx="424">
                  <c:v>7.8562831443732311</c:v>
                </c:pt>
                <c:pt idx="425">
                  <c:v>7.9971242222158292</c:v>
                </c:pt>
                <c:pt idx="426">
                  <c:v>8.1355294422325031</c:v>
                </c:pt>
                <c:pt idx="427">
                  <c:v>8.2714566473391606</c:v>
                </c:pt>
                <c:pt idx="428">
                  <c:v>8.4048644352345345</c:v>
                </c:pt>
                <c:pt idx="429">
                  <c:v>8.5357121710109904</c:v>
                </c:pt>
                <c:pt idx="430">
                  <c:v>8.6639599995315386</c:v>
                </c:pt>
                <c:pt idx="431">
                  <c:v>8.7895688575694653</c:v>
                </c:pt>
                <c:pt idx="432">
                  <c:v>8.9125004857065822</c:v>
                </c:pt>
                <c:pt idx="433">
                  <c:v>9.0327174399867758</c:v>
                </c:pt>
                <c:pt idx="434">
                  <c:v>9.150183103321087</c:v>
                </c:pt>
                <c:pt idx="435">
                  <c:v>9.2648616966410504</c:v>
                </c:pt>
                <c:pt idx="436">
                  <c:v>9.3767182897965942</c:v>
                </c:pt>
                <c:pt idx="437">
                  <c:v>9.485718812195584</c:v>
                </c:pt>
                <c:pt idx="438">
                  <c:v>9.5918300631813445</c:v>
                </c:pt>
                <c:pt idx="439">
                  <c:v>9.6950197221453944</c:v>
                </c:pt>
                <c:pt idx="440">
                  <c:v>9.795256358371951</c:v>
                </c:pt>
                <c:pt idx="441">
                  <c:v>9.8925094406115459</c:v>
                </c:pt>
                <c:pt idx="442">
                  <c:v>9.9867493463805221</c:v>
                </c:pt>
                <c:pt idx="443">
                  <c:v>10.077947370983853</c:v>
                </c:pt>
                <c:pt idx="444">
                  <c:v>10.166075736258311</c:v>
                </c:pt>
                <c:pt idx="445">
                  <c:v>10.251107599033492</c:v>
                </c:pt>
                <c:pt idx="446">
                  <c:v>10.333017059308016</c:v>
                </c:pt>
                <c:pt idx="447">
                  <c:v>10.411779168138455</c:v>
                </c:pt>
                <c:pt idx="448">
                  <c:v>10.487369935238565</c:v>
                </c:pt>
                <c:pt idx="449">
                  <c:v>10.55976633628655</c:v>
                </c:pt>
                <c:pt idx="450">
                  <c:v>10.62894631993805</c:v>
                </c:pt>
                <c:pt idx="451">
                  <c:v>10.69488881454282</c:v>
                </c:pt>
                <c:pt idx="452">
                  <c:v>10.757573734562973</c:v>
                </c:pt>
                <c:pt idx="453">
                  <c:v>10.816981986690875</c:v>
                </c:pt>
                <c:pt idx="454">
                  <c:v>10.873095475664794</c:v>
                </c:pt>
                <c:pt idx="455">
                  <c:v>10.925897109780582</c:v>
                </c:pt>
                <c:pt idx="456">
                  <c:v>10.97537080609766</c:v>
                </c:pt>
                <c:pt idx="457">
                  <c:v>11.021501495337741</c:v>
                </c:pt>
                <c:pt idx="458">
                  <c:v>11.064275126474829</c:v>
                </c:pt>
                <c:pt idx="459">
                  <c:v>11.103678671015018</c:v>
                </c:pt>
                <c:pt idx="460">
                  <c:v>11.139700126964886</c:v>
                </c:pt>
                <c:pt idx="461">
                  <c:v>11.17232852248719</c:v>
                </c:pt>
                <c:pt idx="462">
                  <c:v>11.201553919242798</c:v>
                </c:pt>
                <c:pt idx="463">
                  <c:v>11.227367415417831</c:v>
                </c:pt>
                <c:pt idx="464">
                  <c:v>11.249761148435079</c:v>
                </c:pt>
                <c:pt idx="465">
                  <c:v>11.268728297348872</c:v>
                </c:pt>
                <c:pt idx="466">
                  <c:v>11.284263084922687</c:v>
                </c:pt>
                <c:pt idx="467">
                  <c:v>11.296360779388854</c:v>
                </c:pt>
                <c:pt idx="468">
                  <c:v>11.305017695889799</c:v>
                </c:pt>
                <c:pt idx="469">
                  <c:v>11.310231197600428</c:v>
                </c:pt>
                <c:pt idx="470">
                  <c:v>11.31199969653129</c:v>
                </c:pt>
                <c:pt idx="471">
                  <c:v>11.310322654012252</c:v>
                </c:pt>
                <c:pt idx="472">
                  <c:v>11.305200580856576</c:v>
                </c:pt>
                <c:pt idx="473">
                  <c:v>11.296635037205341</c:v>
                </c:pt>
                <c:pt idx="474">
                  <c:v>11.284628632052224</c:v>
                </c:pt>
                <c:pt idx="475">
                  <c:v>11.269185022448827</c:v>
                </c:pt>
                <c:pt idx="476">
                  <c:v>11.250308912390771</c:v>
                </c:pt>
                <c:pt idx="477">
                  <c:v>11.228006051384895</c:v>
                </c:pt>
                <c:pt idx="478">
                  <c:v>11.202283232698004</c:v>
                </c:pt>
                <c:pt idx="479">
                  <c:v>11.173148291287697</c:v>
                </c:pt>
                <c:pt idx="480">
                  <c:v>11.140610101415906</c:v>
                </c:pt>
                <c:pt idx="481">
                  <c:v>11.104678573945868</c:v>
                </c:pt>
                <c:pt idx="482">
                  <c:v>11.065364653323352</c:v>
                </c:pt>
                <c:pt idx="483">
                  <c:v>11.022680314243084</c:v>
                </c:pt>
                <c:pt idx="484">
                  <c:v>10.976638558001339</c:v>
                </c:pt>
                <c:pt idx="485">
                  <c:v>10.92725340853587</c:v>
                </c:pt>
                <c:pt idx="486">
                  <c:v>10.874539908154315</c:v>
                </c:pt>
                <c:pt idx="487">
                  <c:v>10.818514112952455</c:v>
                </c:pt>
                <c:pt idx="488">
                  <c:v>10.759193087923634</c:v>
                </c:pt>
                <c:pt idx="489">
                  <c:v>10.696594901760939</c:v>
                </c:pt>
                <c:pt idx="490">
                  <c:v>10.630738621353583</c:v>
                </c:pt>
                <c:pt idx="491">
                  <c:v>10.561644305979332</c:v>
                </c:pt>
                <c:pt idx="492">
                  <c:v>10.48933300119457</c:v>
                </c:pt>
                <c:pt idx="493">
                  <c:v>10.413826732424049</c:v>
                </c:pt>
                <c:pt idx="494">
                  <c:v>10.335148498252064</c:v>
                </c:pt>
                <c:pt idx="495">
                  <c:v>10.253322263417346</c:v>
                </c:pt>
                <c:pt idx="496">
                  <c:v>10.168372951513529</c:v>
                </c:pt>
                <c:pt idx="497">
                  <c:v>10.080326437397698</c:v>
                </c:pt>
                <c:pt idx="498">
                  <c:v>9.989209539309055</c:v>
                </c:pt>
                <c:pt idx="499">
                  <c:v>9.8950500107003752</c:v>
                </c:pt>
                <c:pt idx="500">
                  <c:v>9.7978765317844552</c:v>
                </c:pt>
                <c:pt idx="501">
                  <c:v>9.6977187007984504</c:v>
                </c:pt>
                <c:pt idx="502">
                  <c:v>9.5946070249884006</c:v>
                </c:pt>
                <c:pt idx="503">
                  <c:v>9.488572911317064</c:v>
                </c:pt>
                <c:pt idx="504">
                  <c:v>9.3796486568975368</c:v>
                </c:pt>
                <c:pt idx="505">
                  <c:v>9.2678674391558857</c:v>
                </c:pt>
                <c:pt idx="506">
                  <c:v>9.1532633057255559</c:v>
                </c:pt>
                <c:pt idx="507">
                  <c:v>9.0358711640767151</c:v>
                </c:pt>
                <c:pt idx="508">
                  <c:v>8.9157267708837473</c:v>
                </c:pt>
                <c:pt idx="509">
                  <c:v>8.7928667211340965</c:v>
                </c:pt>
                <c:pt idx="510">
                  <c:v>8.6673284369817125</c:v>
                </c:pt>
                <c:pt idx="511">
                  <c:v>8.5391501563485388</c:v>
                </c:pt>
                <c:pt idx="512">
                  <c:v>8.4083709212775908</c:v>
                </c:pt>
                <c:pt idx="513">
                  <c:v>8.2750305660411012</c:v>
                </c:pt>
                <c:pt idx="514">
                  <c:v>8.139169705007296</c:v>
                </c:pt>
                <c:pt idx="515">
                  <c:v>8.0008297202695715</c:v>
                </c:pt>
                <c:pt idx="516">
                  <c:v>7.8600527490418806</c:v>
                </c:pt>
                <c:pt idx="517">
                  <c:v>7.7168816708241117</c:v>
                </c:pt>
                <c:pt idx="518">
                  <c:v>7.5713600943413191</c:v>
                </c:pt>
                <c:pt idx="519">
                  <c:v>7.4235323442608401</c:v>
                </c:pt>
                <c:pt idx="520">
                  <c:v>7.2734434476913945</c:v>
                </c:pt>
                <c:pt idx="521">
                  <c:v>7.1211391204682313</c:v>
                </c:pt>
                <c:pt idx="522">
                  <c:v>6.966665753228436</c:v>
                </c:pt>
                <c:pt idx="523">
                  <c:v>6.8100703972806755</c:v>
                </c:pt>
                <c:pt idx="524">
                  <c:v>6.6514007502738748</c:v>
                </c:pt>
                <c:pt idx="525">
                  <c:v>6.4907051416687738</c:v>
                </c:pt>
                <c:pt idx="526">
                  <c:v>6.3280325180173067</c:v>
                </c:pt>
                <c:pt idx="527">
                  <c:v>6.1634324280537749</c:v>
                </c:pt>
                <c:pt idx="528">
                  <c:v>5.9969550076027591</c:v>
                </c:pt>
                <c:pt idx="529">
                  <c:v>5.8286509643081956</c:v>
                </c:pt>
                <c:pt idx="530">
                  <c:v>5.6585715621882153</c:v>
                </c:pt>
                <c:pt idx="531">
                  <c:v>5.4867686060205179</c:v>
                </c:pt>
                <c:pt idx="532">
                  <c:v>5.3132944255630896</c:v>
                </c:pt>
                <c:pt idx="533">
                  <c:v>5.1382018596150374</c:v>
                </c:pt>
                <c:pt idx="534">
                  <c:v>4.9615442399222891</c:v>
                </c:pt>
                <c:pt idx="535">
                  <c:v>4.7833753749331303</c:v>
                </c:pt>
                <c:pt idx="536">
                  <c:v>4.6037495334087248</c:v>
                </c:pt>
                <c:pt idx="537">
                  <c:v>4.4227214278931539</c:v>
                </c:pt>
                <c:pt idx="538">
                  <c:v>4.240346198048571</c:v>
                </c:pt>
                <c:pt idx="539">
                  <c:v>4.0566793938599757</c:v>
                </c:pt>
                <c:pt idx="540">
                  <c:v>3.871776958715293</c:v>
                </c:pt>
                <c:pt idx="541">
                  <c:v>3.6856952123653302</c:v>
                </c:pt>
                <c:pt idx="542">
                  <c:v>3.4984908337694001</c:v>
                </c:pt>
                <c:pt idx="543">
                  <c:v>3.3102208438312282</c:v>
                </c:pt>
                <c:pt idx="544">
                  <c:v>3.1209425880310064</c:v>
                </c:pt>
                <c:pt idx="545">
                  <c:v>2.9307137189582835</c:v>
                </c:pt>
                <c:pt idx="546">
                  <c:v>2.7395921787516202</c:v>
                </c:pt>
                <c:pt idx="547">
                  <c:v>2.5476361814497333</c:v>
                </c:pt>
                <c:pt idx="548">
                  <c:v>2.3549041952601217</c:v>
                </c:pt>
                <c:pt idx="549">
                  <c:v>2.1614549247500747</c:v>
                </c:pt>
                <c:pt idx="550">
                  <c:v>1.9673472929657074</c:v>
                </c:pt>
                <c:pt idx="551">
                  <c:v>1.7726404234845279</c:v>
                </c:pt>
                <c:pt idx="552">
                  <c:v>1.5773936224069451</c:v>
                </c:pt>
                <c:pt idx="553">
                  <c:v>1.3816663602919825</c:v>
                </c:pt>
                <c:pt idx="554">
                  <c:v>1.1855182540431966</c:v>
                </c:pt>
                <c:pt idx="555">
                  <c:v>0.98900904874970341</c:v>
                </c:pt>
                <c:pt idx="556">
                  <c:v>0.79219859948845806</c:v>
                </c:pt>
                <c:pt idx="557">
                  <c:v>0.5951468530928341</c:v>
                </c:pt>
                <c:pt idx="558">
                  <c:v>0.39791382989327434</c:v>
                </c:pt>
                <c:pt idx="559">
                  <c:v>0.20055960543563525</c:v>
                </c:pt>
                <c:pt idx="560">
                  <c:v>3.1442921827129723E-3</c:v>
                </c:pt>
                <c:pt idx="561">
                  <c:v>-0.19427197879555491</c:v>
                </c:pt>
                <c:pt idx="562">
                  <c:v>-0.39162907613755588</c:v>
                </c:pt>
                <c:pt idx="563">
                  <c:v>-0.58886688650547692</c:v>
                </c:pt>
                <c:pt idx="564">
                  <c:v>-0.78592533289526978</c:v>
                </c:pt>
                <c:pt idx="565">
                  <c:v>-0.98274439293574878</c:v>
                </c:pt>
                <c:pt idx="566">
                  <c:v>-1.1792641171707483</c:v>
                </c:pt>
                <c:pt idx="567">
                  <c:v>-1.3754246473193907</c:v>
                </c:pt>
                <c:pt idx="568">
                  <c:v>-1.5711662345082833</c:v>
                </c:pt>
                <c:pt idx="569">
                  <c:v>-1.7664292574705902</c:v>
                </c:pt>
                <c:pt idx="570">
                  <c:v>-1.9611542407062161</c:v>
                </c:pt>
                <c:pt idx="571">
                  <c:v>-2.1552818725975129</c:v>
                </c:pt>
                <c:pt idx="572">
                  <c:v>-2.3487530234750649</c:v>
                </c:pt>
                <c:pt idx="573">
                  <c:v>-2.5415087636281393</c:v>
                </c:pt>
                <c:pt idx="574">
                  <c:v>-2.7334903812542453</c:v>
                </c:pt>
                <c:pt idx="575">
                  <c:v>-2.9246394003421257</c:v>
                </c:pt>
                <c:pt idx="576">
                  <c:v>-3.114897598483223</c:v>
                </c:pt>
                <c:pt idx="577">
                  <c:v>-3.3042070246055872</c:v>
                </c:pt>
                <c:pt idx="578">
                  <c:v>-3.4925100166254461</c:v>
                </c:pt>
                <c:pt idx="579">
                  <c:v>-3.6797492190104464</c:v>
                </c:pt>
                <c:pt idx="580">
                  <c:v>-3.865867600249826</c:v>
                </c:pt>
                <c:pt idx="581">
                  <c:v>-4.0508084702255873</c:v>
                </c:pt>
                <c:pt idx="582">
                  <c:v>-4.2345154974799737</c:v>
                </c:pt>
                <c:pt idx="583">
                  <c:v>-4.4169327263735019</c:v>
                </c:pt>
                <c:pt idx="584">
                  <c:v>-4.5980045941285566</c:v>
                </c:pt>
                <c:pt idx="585">
                  <c:v>-4.7776759477533837</c:v>
                </c:pt>
                <c:pt idx="586">
                  <c:v>-4.9558920608412951</c:v>
                </c:pt>
                <c:pt idx="587">
                  <c:v>-5.1325986502397472</c:v>
                </c:pt>
                <c:pt idx="588">
                  <c:v>-5.3077418925846871</c:v>
                </c:pt>
                <c:pt idx="589">
                  <c:v>-5.4812684406945582</c:v>
                </c:pt>
                <c:pt idx="590">
                  <c:v>-5.6531254398195543</c:v>
                </c:pt>
                <c:pt idx="591">
                  <c:v>-5.823260543740596</c:v>
                </c:pt>
                <c:pt idx="592">
                  <c:v>-5.9916219307136966</c:v>
                </c:pt>
                <c:pt idx="593">
                  <c:v>-6.1581583192542997</c:v>
                </c:pt>
                <c:pt idx="594">
                  <c:v>-6.3228189837573074</c:v>
                </c:pt>
                <c:pt idx="595">
                  <c:v>-6.4855537699476535</c:v>
                </c:pt>
                <c:pt idx="596">
                  <c:v>-6.6463131101567603</c:v>
                </c:pt>
                <c:pt idx="597">
                  <c:v>-6.8050480384206402</c:v>
                </c:pt>
                <c:pt idx="598">
                  <c:v>-6.9617102053943887</c:v>
                </c:pt>
                <c:pt idx="599">
                  <c:v>-7.1162518930790606</c:v>
                </c:pt>
                <c:pt idx="600">
                  <c:v>-7.268626029356053</c:v>
                </c:pt>
                <c:pt idx="601">
                  <c:v>-7.4187862023250677</c:v>
                </c:pt>
                <c:pt idx="602">
                  <c:v>-7.5666866744406818</c:v>
                </c:pt>
                <c:pt idx="603">
                  <c:v>-7.7122823964436042</c:v>
                </c:pt>
                <c:pt idx="604">
                  <c:v>-7.8555290210824005</c:v>
                </c:pt>
                <c:pt idx="605">
                  <c:v>-7.9963829166211848</c:v>
                </c:pt>
                <c:pt idx="606">
                  <c:v>-8.134801180129605</c:v>
                </c:pt>
                <c:pt idx="607">
                  <c:v>-8.2707416505506153</c:v>
                </c:pt>
                <c:pt idx="608">
                  <c:v>-8.4041629215424329</c:v>
                </c:pt>
                <c:pt idx="609">
                  <c:v>-8.5350243540905844</c:v>
                </c:pt>
                <c:pt idx="610">
                  <c:v>-8.6632860888861991</c:v>
                </c:pt>
                <c:pt idx="611">
                  <c:v>-8.7889090584667855</c:v>
                </c:pt>
                <c:pt idx="612">
                  <c:v>-8.9118549991158904</c:v>
                </c:pt>
                <c:pt idx="613">
                  <c:v>-9.03208646251794</c:v>
                </c:pt>
                <c:pt idx="614">
                  <c:v>-9.1495668271646462</c:v>
                </c:pt>
                <c:pt idx="615">
                  <c:v>-9.2642603095096057</c:v>
                </c:pt>
                <c:pt idx="616">
                  <c:v>-9.3761319748676861</c:v>
                </c:pt>
                <c:pt idx="617">
                  <c:v>-9.4851477480558746</c:v>
                </c:pt>
                <c:pt idx="618">
                  <c:v>-9.5912744237722638</c:v>
                </c:pt>
                <c:pt idx="619">
                  <c:v>-9.6944796767100971</c:v>
                </c:pt>
                <c:pt idx="620">
                  <c:v>-9.7947320714038018</c:v>
                </c:pt>
                <c:pt idx="621">
                  <c:v>-9.8920010718040103</c:v>
                </c:pt>
                <c:pt idx="622">
                  <c:v>-9.9862570505785442</c:v>
                </c:pt>
                <c:pt idx="623">
                  <c:v>-10.077471298136652</c:v>
                </c:pt>
                <c:pt idx="624">
                  <c:v>-10.165616031373727</c:v>
                </c:pt>
                <c:pt idx="625">
                  <c:v>-10.250664402133829</c:v>
                </c:pt>
                <c:pt idx="626">
                  <c:v>-10.332590505387389</c:v>
                </c:pt>
                <c:pt idx="627">
                  <c:v>-10.411369387121654</c:v>
                </c:pt>
                <c:pt idx="628">
                  <c:v>-10.486977051941492</c:v>
                </c:pt>
                <c:pt idx="629">
                  <c:v>-10.559390470378201</c:v>
                </c:pt>
                <c:pt idx="630">
                  <c:v>-10.628587585904073</c:v>
                </c:pt>
                <c:pt idx="631">
                  <c:v>-10.694547321650633</c:v>
                </c:pt>
                <c:pt idx="632">
                  <c:v>-10.757249586828481</c:v>
                </c:pt>
                <c:pt idx="633">
                  <c:v>-10.816675282846791</c:v>
                </c:pt>
                <c:pt idx="634">
                  <c:v>-10.872806309130576</c:v>
                </c:pt>
                <c:pt idx="635">
                  <c:v>-10.925625568633963</c:v>
                </c:pt>
                <c:pt idx="636">
                  <c:v>-10.975116973047818</c:v>
                </c:pt>
                <c:pt idx="637">
                  <c:v>-11.021265447700126</c:v>
                </c:pt>
                <c:pt idx="638">
                  <c:v>-11.064056936147601</c:v>
                </c:pt>
                <c:pt idx="639">
                  <c:v>-11.103478404457137</c:v>
                </c:pt>
                <c:pt idx="640">
                  <c:v>-11.139517845175888</c:v>
                </c:pt>
                <c:pt idx="641">
                  <c:v>-11.1721642809886</c:v>
                </c:pt>
                <c:pt idx="642">
                  <c:v>-11.201407768061218</c:v>
                </c:pt>
                <c:pt idx="643">
                  <c:v>-11.227239399069701</c:v>
                </c:pt>
                <c:pt idx="644">
                  <c:v>-11.249651305913115</c:v>
                </c:pt>
                <c:pt idx="645">
                  <c:v>-11.2686366621102</c:v>
                </c:pt>
                <c:pt idx="646">
                  <c:v>-11.284189684878644</c:v>
                </c:pt>
                <c:pt idx="647">
                  <c:v>-11.296305636896481</c:v>
                </c:pt>
                <c:pt idx="648">
                  <c:v>-11.304980827745045</c:v>
                </c:pt>
                <c:pt idx="649">
                  <c:v>-11.310212615033025</c:v>
                </c:pt>
                <c:pt idx="650">
                  <c:v>-11.311999405201332</c:v>
                </c:pt>
                <c:pt idx="651">
                  <c:v>-11.310340654008476</c:v>
                </c:pt>
                <c:pt idx="652">
                  <c:v>-11.305236866696335</c:v>
                </c:pt>
                <c:pt idx="653">
                  <c:v>-11.296689597836266</c:v>
                </c:pt>
                <c:pt idx="654">
                  <c:v>-11.284701450855602</c:v>
                </c:pt>
                <c:pt idx="655">
                  <c:v>-11.269276077244649</c:v>
                </c:pt>
                <c:pt idx="656">
                  <c:v>-11.250418175444503</c:v>
                </c:pt>
                <c:pt idx="657">
                  <c:v>-11.228133489415914</c:v>
                </c:pt>
                <c:pt idx="658">
                  <c:v>-11.202428806889738</c:v>
                </c:pt>
                <c:pt idx="659">
                  <c:v>-11.173311957299459</c:v>
                </c:pt>
                <c:pt idx="660">
                  <c:v>-11.140791809396383</c:v>
                </c:pt>
                <c:pt idx="661">
                  <c:v>-11.104878268548308</c:v>
                </c:pt>
                <c:pt idx="662">
                  <c:v>-11.065582273722436</c:v>
                </c:pt>
                <c:pt idx="663">
                  <c:v>-11.022915794153439</c:v>
                </c:pt>
                <c:pt idx="664">
                  <c:v>-10.97689182569774</c:v>
                </c:pt>
                <c:pt idx="665">
                  <c:v>-10.927524386875064</c:v>
                </c:pt>
                <c:pt idx="666">
                  <c:v>-10.874828514598546</c:v>
                </c:pt>
                <c:pt idx="667">
                  <c:v>-10.818820259594592</c:v>
                </c:pt>
                <c:pt idx="668">
                  <c:v>-10.759516681513951</c:v>
                </c:pt>
                <c:pt idx="669">
                  <c:v>-10.696935843735496</c:v>
                </c:pt>
                <c:pt idx="670">
                  <c:v>-10.63109680786428</c:v>
                </c:pt>
                <c:pt idx="671">
                  <c:v>-10.562019627925526</c:v>
                </c:pt>
                <c:pt idx="672">
                  <c:v>-10.489725344256311</c:v>
                </c:pt>
                <c:pt idx="673">
                  <c:v>-10.414235977096872</c:v>
                </c:pt>
                <c:pt idx="674">
                  <c:v>-10.335574519883441</c:v>
                </c:pt>
                <c:pt idx="675">
                  <c:v>-10.253764932244612</c:v>
                </c:pt>
                <c:pt idx="676">
                  <c:v>-10.168832132703436</c:v>
                </c:pt>
                <c:pt idx="677">
                  <c:v>-10.080801991087439</c:v>
                </c:pt>
                <c:pt idx="678">
                  <c:v>-9.9897013206489209</c:v>
                </c:pt>
                <c:pt idx="679">
                  <c:v>-9.8955578698978393</c:v>
                </c:pt>
                <c:pt idx="680">
                  <c:v>-9.7984003141498253</c:v>
                </c:pt>
                <c:pt idx="681">
                  <c:v>-9.6982582467919318</c:v>
                </c:pt>
                <c:pt idx="682">
                  <c:v>-9.5951621702687628</c:v>
                </c:pt>
                <c:pt idx="683">
                  <c:v>-9.4891434867916509</c:v>
                </c:pt>
                <c:pt idx="684">
                  <c:v>-9.380234488773791</c:v>
                </c:pt>
                <c:pt idx="685">
                  <c:v>-9.2684683489942614</c:v>
                </c:pt>
                <c:pt idx="686">
                  <c:v>-9.153879110493877</c:v>
                </c:pt>
                <c:pt idx="687">
                  <c:v>-9.03650167620596</c:v>
                </c:pt>
                <c:pt idx="688">
                  <c:v>-8.9163717983251551</c:v>
                </c:pt>
                <c:pt idx="689">
                  <c:v>-8.7935260674176376</c:v>
                </c:pt>
                <c:pt idx="690">
                  <c:v>-8.6680019012759502</c:v>
                </c:pt>
                <c:pt idx="691">
                  <c:v>-8.5398375335218422</c:v>
                </c:pt>
                <c:pt idx="692">
                  <c:v>-8.4090720019605776</c:v>
                </c:pt>
                <c:pt idx="693">
                  <c:v>-8.275745136690384</c:v>
                </c:pt>
                <c:pt idx="694">
                  <c:v>-8.1398975479705573</c:v>
                </c:pt>
                <c:pt idx="695">
                  <c:v>-8.0015706138518876</c:v>
                </c:pt>
                <c:pt idx="696">
                  <c:v>-7.8608064675731999</c:v>
                </c:pt>
                <c:pt idx="697">
                  <c:v>-7.717647984728023</c:v>
                </c:pt>
                <c:pt idx="698">
                  <c:v>-7.5721387702049237</c:v>
                </c:pt>
                <c:pt idx="699">
                  <c:v>-7.4243231449059319</c:v>
                </c:pt>
                <c:pt idx="700">
                  <c:v>-7.2742461322466427</c:v>
                </c:pt>
                <c:pt idx="701">
                  <c:v>-7.1219534444425676</c:v>
                </c:pt>
                <c:pt idx="702">
                  <c:v>-6.9674914685855205</c:v>
                </c:pt>
                <c:pt idx="703">
                  <c:v>-6.8109072525144621</c:v>
                </c:pt>
                <c:pt idx="704">
                  <c:v>-6.6522484904851558</c:v>
                </c:pt>
                <c:pt idx="705">
                  <c:v>-6.4915635086429146</c:v>
                </c:pt>
                <c:pt idx="706">
                  <c:v>-6.3289012503028363</c:v>
                </c:pt>
                <c:pt idx="707">
                  <c:v>-6.1643112610420312</c:v>
                </c:pt>
                <c:pt idx="708">
                  <c:v>-5.9978436736085063</c:v>
                </c:pt>
                <c:pt idx="709">
                  <c:v>-5.8295491926510925</c:v>
                </c:pt>
                <c:pt idx="710">
                  <c:v>-5.6594790792753633</c:v>
                </c:pt>
                <c:pt idx="711">
                  <c:v>-5.4876851354297242</c:v>
                </c:pt>
                <c:pt idx="712">
                  <c:v>-5.3142196881271042</c:v>
                </c:pt>
                <c:pt idx="713">
                  <c:v>-5.1391355735065076</c:v>
                </c:pt>
                <c:pt idx="714">
                  <c:v>-4.9624861207397117</c:v>
                </c:pt>
                <c:pt idx="715">
                  <c:v>-4.7843251357874257</c:v>
                </c:pt>
                <c:pt idx="716">
                  <c:v>-4.6047068850105637</c:v>
                </c:pt>
                <c:pt idx="717">
                  <c:v>-4.4236860786412011</c:v>
                </c:pt>
                <c:pt idx="718">
                  <c:v>-4.2413178541181589</c:v>
                </c:pt>
                <c:pt idx="719">
                  <c:v>-4.0576577592927467</c:v>
                </c:pt>
                <c:pt idx="720">
                  <c:v>-3.8727617355091999</c:v>
                </c:pt>
                <c:pt idx="721">
                  <c:v>-3.6866861005655336</c:v>
                </c:pt>
              </c:numCache>
            </c:numRef>
          </c:yVal>
          <c:smooth val="0"/>
        </c:ser>
        <c:ser>
          <c:idx val="3"/>
          <c:order val="3"/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'Wirk- Blind- und Scheinleistung'!$J$25:$J$746</c:f>
              <c:numCache>
                <c:formatCode>General</c:formatCode>
                <c:ptCount val="722"/>
                <c:pt idx="0">
                  <c:v>-360</c:v>
                </c:pt>
                <c:pt idx="1">
                  <c:v>-359</c:v>
                </c:pt>
                <c:pt idx="2">
                  <c:v>-358</c:v>
                </c:pt>
                <c:pt idx="3">
                  <c:v>-357</c:v>
                </c:pt>
                <c:pt idx="4">
                  <c:v>-356</c:v>
                </c:pt>
                <c:pt idx="5">
                  <c:v>-355</c:v>
                </c:pt>
                <c:pt idx="6">
                  <c:v>-354</c:v>
                </c:pt>
                <c:pt idx="7">
                  <c:v>-353</c:v>
                </c:pt>
                <c:pt idx="8">
                  <c:v>-352</c:v>
                </c:pt>
                <c:pt idx="9">
                  <c:v>-351</c:v>
                </c:pt>
                <c:pt idx="10">
                  <c:v>-350</c:v>
                </c:pt>
                <c:pt idx="11">
                  <c:v>-349</c:v>
                </c:pt>
                <c:pt idx="12">
                  <c:v>-348</c:v>
                </c:pt>
                <c:pt idx="13">
                  <c:v>-347</c:v>
                </c:pt>
                <c:pt idx="14">
                  <c:v>-346</c:v>
                </c:pt>
                <c:pt idx="15">
                  <c:v>-345</c:v>
                </c:pt>
                <c:pt idx="16">
                  <c:v>-344</c:v>
                </c:pt>
                <c:pt idx="17">
                  <c:v>-343</c:v>
                </c:pt>
                <c:pt idx="18">
                  <c:v>-342</c:v>
                </c:pt>
                <c:pt idx="19">
                  <c:v>-341</c:v>
                </c:pt>
                <c:pt idx="20">
                  <c:v>-340</c:v>
                </c:pt>
                <c:pt idx="21">
                  <c:v>-339</c:v>
                </c:pt>
                <c:pt idx="22">
                  <c:v>-338</c:v>
                </c:pt>
                <c:pt idx="23">
                  <c:v>-337</c:v>
                </c:pt>
                <c:pt idx="24">
                  <c:v>-336</c:v>
                </c:pt>
                <c:pt idx="25">
                  <c:v>-335</c:v>
                </c:pt>
                <c:pt idx="26">
                  <c:v>-334</c:v>
                </c:pt>
                <c:pt idx="27">
                  <c:v>-333</c:v>
                </c:pt>
                <c:pt idx="28">
                  <c:v>-332</c:v>
                </c:pt>
                <c:pt idx="29">
                  <c:v>-331</c:v>
                </c:pt>
                <c:pt idx="30">
                  <c:v>-330</c:v>
                </c:pt>
                <c:pt idx="31">
                  <c:v>-329</c:v>
                </c:pt>
                <c:pt idx="32">
                  <c:v>-328</c:v>
                </c:pt>
                <c:pt idx="33">
                  <c:v>-327</c:v>
                </c:pt>
                <c:pt idx="34">
                  <c:v>-326</c:v>
                </c:pt>
                <c:pt idx="35">
                  <c:v>-325</c:v>
                </c:pt>
                <c:pt idx="36">
                  <c:v>-324</c:v>
                </c:pt>
                <c:pt idx="37">
                  <c:v>-323</c:v>
                </c:pt>
                <c:pt idx="38">
                  <c:v>-322</c:v>
                </c:pt>
                <c:pt idx="39">
                  <c:v>-321</c:v>
                </c:pt>
                <c:pt idx="40">
                  <c:v>-320</c:v>
                </c:pt>
                <c:pt idx="41">
                  <c:v>-319</c:v>
                </c:pt>
                <c:pt idx="42">
                  <c:v>-318</c:v>
                </c:pt>
                <c:pt idx="43">
                  <c:v>-317</c:v>
                </c:pt>
                <c:pt idx="44">
                  <c:v>-316</c:v>
                </c:pt>
                <c:pt idx="45">
                  <c:v>-315</c:v>
                </c:pt>
                <c:pt idx="46">
                  <c:v>-314</c:v>
                </c:pt>
                <c:pt idx="47">
                  <c:v>-313</c:v>
                </c:pt>
                <c:pt idx="48">
                  <c:v>-312</c:v>
                </c:pt>
                <c:pt idx="49">
                  <c:v>-311</c:v>
                </c:pt>
                <c:pt idx="50">
                  <c:v>-310</c:v>
                </c:pt>
                <c:pt idx="51">
                  <c:v>-309</c:v>
                </c:pt>
                <c:pt idx="52">
                  <c:v>-308</c:v>
                </c:pt>
                <c:pt idx="53">
                  <c:v>-307</c:v>
                </c:pt>
                <c:pt idx="54">
                  <c:v>-306</c:v>
                </c:pt>
                <c:pt idx="55">
                  <c:v>-305</c:v>
                </c:pt>
                <c:pt idx="56">
                  <c:v>-304</c:v>
                </c:pt>
                <c:pt idx="57">
                  <c:v>-303</c:v>
                </c:pt>
                <c:pt idx="58">
                  <c:v>-302</c:v>
                </c:pt>
                <c:pt idx="59">
                  <c:v>-301</c:v>
                </c:pt>
                <c:pt idx="60">
                  <c:v>-300</c:v>
                </c:pt>
                <c:pt idx="61">
                  <c:v>-299</c:v>
                </c:pt>
                <c:pt idx="62">
                  <c:v>-298</c:v>
                </c:pt>
                <c:pt idx="63">
                  <c:v>-297</c:v>
                </c:pt>
                <c:pt idx="64">
                  <c:v>-296</c:v>
                </c:pt>
                <c:pt idx="65">
                  <c:v>-295</c:v>
                </c:pt>
                <c:pt idx="66">
                  <c:v>-294</c:v>
                </c:pt>
                <c:pt idx="67">
                  <c:v>-293</c:v>
                </c:pt>
                <c:pt idx="68">
                  <c:v>-292</c:v>
                </c:pt>
                <c:pt idx="69">
                  <c:v>-291</c:v>
                </c:pt>
                <c:pt idx="70">
                  <c:v>-290</c:v>
                </c:pt>
                <c:pt idx="71">
                  <c:v>-289</c:v>
                </c:pt>
                <c:pt idx="72">
                  <c:v>-288</c:v>
                </c:pt>
                <c:pt idx="73">
                  <c:v>-287</c:v>
                </c:pt>
                <c:pt idx="74">
                  <c:v>-286</c:v>
                </c:pt>
                <c:pt idx="75">
                  <c:v>-285</c:v>
                </c:pt>
                <c:pt idx="76">
                  <c:v>-284</c:v>
                </c:pt>
                <c:pt idx="77">
                  <c:v>-283</c:v>
                </c:pt>
                <c:pt idx="78">
                  <c:v>-282</c:v>
                </c:pt>
                <c:pt idx="79">
                  <c:v>-281</c:v>
                </c:pt>
                <c:pt idx="80">
                  <c:v>-280</c:v>
                </c:pt>
                <c:pt idx="81">
                  <c:v>-279</c:v>
                </c:pt>
                <c:pt idx="82">
                  <c:v>-278</c:v>
                </c:pt>
                <c:pt idx="83">
                  <c:v>-277</c:v>
                </c:pt>
                <c:pt idx="84">
                  <c:v>-276</c:v>
                </c:pt>
                <c:pt idx="85">
                  <c:v>-275</c:v>
                </c:pt>
                <c:pt idx="86">
                  <c:v>-274</c:v>
                </c:pt>
                <c:pt idx="87">
                  <c:v>-273</c:v>
                </c:pt>
                <c:pt idx="88">
                  <c:v>-272</c:v>
                </c:pt>
                <c:pt idx="89">
                  <c:v>-271</c:v>
                </c:pt>
                <c:pt idx="90">
                  <c:v>-270</c:v>
                </c:pt>
                <c:pt idx="91">
                  <c:v>-269</c:v>
                </c:pt>
                <c:pt idx="92">
                  <c:v>-268</c:v>
                </c:pt>
                <c:pt idx="93">
                  <c:v>-267</c:v>
                </c:pt>
                <c:pt idx="94">
                  <c:v>-266</c:v>
                </c:pt>
                <c:pt idx="95">
                  <c:v>-265</c:v>
                </c:pt>
                <c:pt idx="96">
                  <c:v>-264</c:v>
                </c:pt>
                <c:pt idx="97">
                  <c:v>-263</c:v>
                </c:pt>
                <c:pt idx="98">
                  <c:v>-262</c:v>
                </c:pt>
                <c:pt idx="99">
                  <c:v>-261</c:v>
                </c:pt>
                <c:pt idx="100">
                  <c:v>-260</c:v>
                </c:pt>
                <c:pt idx="101">
                  <c:v>-259</c:v>
                </c:pt>
                <c:pt idx="102">
                  <c:v>-258</c:v>
                </c:pt>
                <c:pt idx="103">
                  <c:v>-257</c:v>
                </c:pt>
                <c:pt idx="104">
                  <c:v>-256</c:v>
                </c:pt>
                <c:pt idx="105">
                  <c:v>-255</c:v>
                </c:pt>
                <c:pt idx="106">
                  <c:v>-254</c:v>
                </c:pt>
                <c:pt idx="107">
                  <c:v>-253</c:v>
                </c:pt>
                <c:pt idx="108">
                  <c:v>-252</c:v>
                </c:pt>
                <c:pt idx="109">
                  <c:v>-251</c:v>
                </c:pt>
                <c:pt idx="110">
                  <c:v>-250</c:v>
                </c:pt>
                <c:pt idx="111">
                  <c:v>-249</c:v>
                </c:pt>
                <c:pt idx="112">
                  <c:v>-248</c:v>
                </c:pt>
                <c:pt idx="113">
                  <c:v>-247</c:v>
                </c:pt>
                <c:pt idx="114">
                  <c:v>-246</c:v>
                </c:pt>
                <c:pt idx="115">
                  <c:v>-245</c:v>
                </c:pt>
                <c:pt idx="116">
                  <c:v>-244</c:v>
                </c:pt>
                <c:pt idx="117">
                  <c:v>-243</c:v>
                </c:pt>
                <c:pt idx="118">
                  <c:v>-242</c:v>
                </c:pt>
                <c:pt idx="119">
                  <c:v>-241</c:v>
                </c:pt>
                <c:pt idx="120">
                  <c:v>-240</c:v>
                </c:pt>
                <c:pt idx="121">
                  <c:v>-239</c:v>
                </c:pt>
                <c:pt idx="122">
                  <c:v>-238</c:v>
                </c:pt>
                <c:pt idx="123">
                  <c:v>-237</c:v>
                </c:pt>
                <c:pt idx="124">
                  <c:v>-236</c:v>
                </c:pt>
                <c:pt idx="125">
                  <c:v>-235</c:v>
                </c:pt>
                <c:pt idx="126">
                  <c:v>-234</c:v>
                </c:pt>
                <c:pt idx="127">
                  <c:v>-233</c:v>
                </c:pt>
                <c:pt idx="128">
                  <c:v>-232</c:v>
                </c:pt>
                <c:pt idx="129">
                  <c:v>-231</c:v>
                </c:pt>
                <c:pt idx="130">
                  <c:v>-230</c:v>
                </c:pt>
                <c:pt idx="131">
                  <c:v>-229</c:v>
                </c:pt>
                <c:pt idx="132">
                  <c:v>-228</c:v>
                </c:pt>
                <c:pt idx="133">
                  <c:v>-227</c:v>
                </c:pt>
                <c:pt idx="134">
                  <c:v>-226</c:v>
                </c:pt>
                <c:pt idx="135">
                  <c:v>-225</c:v>
                </c:pt>
                <c:pt idx="136">
                  <c:v>-224</c:v>
                </c:pt>
                <c:pt idx="137">
                  <c:v>-223</c:v>
                </c:pt>
                <c:pt idx="138">
                  <c:v>-222</c:v>
                </c:pt>
                <c:pt idx="139">
                  <c:v>-221</c:v>
                </c:pt>
                <c:pt idx="140">
                  <c:v>-220</c:v>
                </c:pt>
                <c:pt idx="141">
                  <c:v>-219</c:v>
                </c:pt>
                <c:pt idx="142">
                  <c:v>-218</c:v>
                </c:pt>
                <c:pt idx="143">
                  <c:v>-217</c:v>
                </c:pt>
                <c:pt idx="144">
                  <c:v>-216</c:v>
                </c:pt>
                <c:pt idx="145">
                  <c:v>-215</c:v>
                </c:pt>
                <c:pt idx="146">
                  <c:v>-214</c:v>
                </c:pt>
                <c:pt idx="147">
                  <c:v>-213</c:v>
                </c:pt>
                <c:pt idx="148">
                  <c:v>-212</c:v>
                </c:pt>
                <c:pt idx="149">
                  <c:v>-211</c:v>
                </c:pt>
                <c:pt idx="150">
                  <c:v>-210</c:v>
                </c:pt>
                <c:pt idx="151">
                  <c:v>-209</c:v>
                </c:pt>
                <c:pt idx="152">
                  <c:v>-208</c:v>
                </c:pt>
                <c:pt idx="153">
                  <c:v>-207</c:v>
                </c:pt>
                <c:pt idx="154">
                  <c:v>-206</c:v>
                </c:pt>
                <c:pt idx="155">
                  <c:v>-205</c:v>
                </c:pt>
                <c:pt idx="156">
                  <c:v>-204</c:v>
                </c:pt>
                <c:pt idx="157">
                  <c:v>-203</c:v>
                </c:pt>
                <c:pt idx="158">
                  <c:v>-202</c:v>
                </c:pt>
                <c:pt idx="159">
                  <c:v>-201</c:v>
                </c:pt>
                <c:pt idx="160">
                  <c:v>-200</c:v>
                </c:pt>
                <c:pt idx="161">
                  <c:v>-199</c:v>
                </c:pt>
                <c:pt idx="162">
                  <c:v>-198</c:v>
                </c:pt>
                <c:pt idx="163">
                  <c:v>-197</c:v>
                </c:pt>
                <c:pt idx="164">
                  <c:v>-196</c:v>
                </c:pt>
                <c:pt idx="165">
                  <c:v>-195</c:v>
                </c:pt>
                <c:pt idx="166">
                  <c:v>-194</c:v>
                </c:pt>
                <c:pt idx="167">
                  <c:v>-193</c:v>
                </c:pt>
                <c:pt idx="168">
                  <c:v>-192</c:v>
                </c:pt>
                <c:pt idx="169">
                  <c:v>-191</c:v>
                </c:pt>
                <c:pt idx="170">
                  <c:v>-190</c:v>
                </c:pt>
                <c:pt idx="171">
                  <c:v>-189</c:v>
                </c:pt>
                <c:pt idx="172">
                  <c:v>-188</c:v>
                </c:pt>
                <c:pt idx="173">
                  <c:v>-187</c:v>
                </c:pt>
                <c:pt idx="174">
                  <c:v>-186</c:v>
                </c:pt>
                <c:pt idx="175">
                  <c:v>-185</c:v>
                </c:pt>
                <c:pt idx="176">
                  <c:v>-184</c:v>
                </c:pt>
                <c:pt idx="177">
                  <c:v>-183</c:v>
                </c:pt>
                <c:pt idx="178">
                  <c:v>-182</c:v>
                </c:pt>
                <c:pt idx="179">
                  <c:v>-181</c:v>
                </c:pt>
                <c:pt idx="180">
                  <c:v>-180</c:v>
                </c:pt>
                <c:pt idx="181">
                  <c:v>-179</c:v>
                </c:pt>
                <c:pt idx="182">
                  <c:v>-178</c:v>
                </c:pt>
                <c:pt idx="183">
                  <c:v>-177</c:v>
                </c:pt>
                <c:pt idx="184">
                  <c:v>-176</c:v>
                </c:pt>
                <c:pt idx="185">
                  <c:v>-175</c:v>
                </c:pt>
                <c:pt idx="186">
                  <c:v>-174</c:v>
                </c:pt>
                <c:pt idx="187">
                  <c:v>-173</c:v>
                </c:pt>
                <c:pt idx="188">
                  <c:v>-172</c:v>
                </c:pt>
                <c:pt idx="189">
                  <c:v>-171</c:v>
                </c:pt>
                <c:pt idx="190">
                  <c:v>-170</c:v>
                </c:pt>
                <c:pt idx="191">
                  <c:v>-169</c:v>
                </c:pt>
                <c:pt idx="192">
                  <c:v>-168</c:v>
                </c:pt>
                <c:pt idx="193">
                  <c:v>-167</c:v>
                </c:pt>
                <c:pt idx="194">
                  <c:v>-166</c:v>
                </c:pt>
                <c:pt idx="195">
                  <c:v>-165</c:v>
                </c:pt>
                <c:pt idx="196">
                  <c:v>-164</c:v>
                </c:pt>
                <c:pt idx="197">
                  <c:v>-163</c:v>
                </c:pt>
                <c:pt idx="198">
                  <c:v>-162</c:v>
                </c:pt>
                <c:pt idx="199">
                  <c:v>-161</c:v>
                </c:pt>
                <c:pt idx="200">
                  <c:v>-160</c:v>
                </c:pt>
                <c:pt idx="201">
                  <c:v>-159</c:v>
                </c:pt>
                <c:pt idx="202">
                  <c:v>-158</c:v>
                </c:pt>
                <c:pt idx="203">
                  <c:v>-157</c:v>
                </c:pt>
                <c:pt idx="204">
                  <c:v>-156</c:v>
                </c:pt>
                <c:pt idx="205">
                  <c:v>-155</c:v>
                </c:pt>
                <c:pt idx="206">
                  <c:v>-154</c:v>
                </c:pt>
                <c:pt idx="207">
                  <c:v>-153</c:v>
                </c:pt>
                <c:pt idx="208">
                  <c:v>-152</c:v>
                </c:pt>
                <c:pt idx="209">
                  <c:v>-151</c:v>
                </c:pt>
                <c:pt idx="210">
                  <c:v>-150</c:v>
                </c:pt>
                <c:pt idx="211">
                  <c:v>-149</c:v>
                </c:pt>
                <c:pt idx="212">
                  <c:v>-148</c:v>
                </c:pt>
                <c:pt idx="213">
                  <c:v>-147</c:v>
                </c:pt>
                <c:pt idx="214">
                  <c:v>-146</c:v>
                </c:pt>
                <c:pt idx="215">
                  <c:v>-145</c:v>
                </c:pt>
                <c:pt idx="216">
                  <c:v>-144</c:v>
                </c:pt>
                <c:pt idx="217">
                  <c:v>-143</c:v>
                </c:pt>
                <c:pt idx="218">
                  <c:v>-142</c:v>
                </c:pt>
                <c:pt idx="219">
                  <c:v>-141</c:v>
                </c:pt>
                <c:pt idx="220">
                  <c:v>-140</c:v>
                </c:pt>
                <c:pt idx="221">
                  <c:v>-139</c:v>
                </c:pt>
                <c:pt idx="222">
                  <c:v>-138</c:v>
                </c:pt>
                <c:pt idx="223">
                  <c:v>-137</c:v>
                </c:pt>
                <c:pt idx="224">
                  <c:v>-136</c:v>
                </c:pt>
                <c:pt idx="225">
                  <c:v>-135</c:v>
                </c:pt>
                <c:pt idx="226">
                  <c:v>-134</c:v>
                </c:pt>
                <c:pt idx="227">
                  <c:v>-133</c:v>
                </c:pt>
                <c:pt idx="228">
                  <c:v>-132</c:v>
                </c:pt>
                <c:pt idx="229">
                  <c:v>-131</c:v>
                </c:pt>
                <c:pt idx="230">
                  <c:v>-130</c:v>
                </c:pt>
                <c:pt idx="231">
                  <c:v>-129</c:v>
                </c:pt>
                <c:pt idx="232">
                  <c:v>-128</c:v>
                </c:pt>
                <c:pt idx="233">
                  <c:v>-127</c:v>
                </c:pt>
                <c:pt idx="234">
                  <c:v>-126</c:v>
                </c:pt>
                <c:pt idx="235">
                  <c:v>-125</c:v>
                </c:pt>
                <c:pt idx="236">
                  <c:v>-124</c:v>
                </c:pt>
                <c:pt idx="237">
                  <c:v>-123</c:v>
                </c:pt>
                <c:pt idx="238">
                  <c:v>-122</c:v>
                </c:pt>
                <c:pt idx="239">
                  <c:v>-121</c:v>
                </c:pt>
                <c:pt idx="240">
                  <c:v>-120</c:v>
                </c:pt>
                <c:pt idx="241">
                  <c:v>-119</c:v>
                </c:pt>
                <c:pt idx="242">
                  <c:v>-118</c:v>
                </c:pt>
                <c:pt idx="243">
                  <c:v>-117</c:v>
                </c:pt>
                <c:pt idx="244">
                  <c:v>-116</c:v>
                </c:pt>
                <c:pt idx="245">
                  <c:v>-115</c:v>
                </c:pt>
                <c:pt idx="246">
                  <c:v>-114</c:v>
                </c:pt>
                <c:pt idx="247">
                  <c:v>-113</c:v>
                </c:pt>
                <c:pt idx="248">
                  <c:v>-112</c:v>
                </c:pt>
                <c:pt idx="249">
                  <c:v>-111</c:v>
                </c:pt>
                <c:pt idx="250">
                  <c:v>-110</c:v>
                </c:pt>
                <c:pt idx="251">
                  <c:v>-109</c:v>
                </c:pt>
                <c:pt idx="252">
                  <c:v>-108</c:v>
                </c:pt>
                <c:pt idx="253">
                  <c:v>-107</c:v>
                </c:pt>
                <c:pt idx="254">
                  <c:v>-106</c:v>
                </c:pt>
                <c:pt idx="255">
                  <c:v>-105</c:v>
                </c:pt>
                <c:pt idx="256">
                  <c:v>-104</c:v>
                </c:pt>
                <c:pt idx="257">
                  <c:v>-103</c:v>
                </c:pt>
                <c:pt idx="258">
                  <c:v>-102</c:v>
                </c:pt>
                <c:pt idx="259">
                  <c:v>-101</c:v>
                </c:pt>
                <c:pt idx="260">
                  <c:v>-100</c:v>
                </c:pt>
                <c:pt idx="261">
                  <c:v>-99</c:v>
                </c:pt>
                <c:pt idx="262">
                  <c:v>-98</c:v>
                </c:pt>
                <c:pt idx="263">
                  <c:v>-97</c:v>
                </c:pt>
                <c:pt idx="264">
                  <c:v>-96</c:v>
                </c:pt>
                <c:pt idx="265">
                  <c:v>-95</c:v>
                </c:pt>
                <c:pt idx="266">
                  <c:v>-94</c:v>
                </c:pt>
                <c:pt idx="267">
                  <c:v>-93</c:v>
                </c:pt>
                <c:pt idx="268">
                  <c:v>-92</c:v>
                </c:pt>
                <c:pt idx="269">
                  <c:v>-91</c:v>
                </c:pt>
                <c:pt idx="270">
                  <c:v>-90</c:v>
                </c:pt>
                <c:pt idx="271">
                  <c:v>-89</c:v>
                </c:pt>
                <c:pt idx="272">
                  <c:v>-88</c:v>
                </c:pt>
                <c:pt idx="273">
                  <c:v>-87</c:v>
                </c:pt>
                <c:pt idx="274">
                  <c:v>-86</c:v>
                </c:pt>
                <c:pt idx="275">
                  <c:v>-85</c:v>
                </c:pt>
                <c:pt idx="276">
                  <c:v>-84</c:v>
                </c:pt>
                <c:pt idx="277">
                  <c:v>-83</c:v>
                </c:pt>
                <c:pt idx="278">
                  <c:v>-82</c:v>
                </c:pt>
                <c:pt idx="279">
                  <c:v>-81</c:v>
                </c:pt>
                <c:pt idx="280">
                  <c:v>-80</c:v>
                </c:pt>
                <c:pt idx="281">
                  <c:v>-79</c:v>
                </c:pt>
                <c:pt idx="282">
                  <c:v>-78</c:v>
                </c:pt>
                <c:pt idx="283">
                  <c:v>-77</c:v>
                </c:pt>
                <c:pt idx="284">
                  <c:v>-76</c:v>
                </c:pt>
                <c:pt idx="285">
                  <c:v>-75</c:v>
                </c:pt>
                <c:pt idx="286">
                  <c:v>-74</c:v>
                </c:pt>
                <c:pt idx="287">
                  <c:v>-73</c:v>
                </c:pt>
                <c:pt idx="288">
                  <c:v>-72</c:v>
                </c:pt>
                <c:pt idx="289">
                  <c:v>-71</c:v>
                </c:pt>
                <c:pt idx="290">
                  <c:v>-70</c:v>
                </c:pt>
                <c:pt idx="291">
                  <c:v>-69</c:v>
                </c:pt>
                <c:pt idx="292">
                  <c:v>-68</c:v>
                </c:pt>
                <c:pt idx="293">
                  <c:v>-67</c:v>
                </c:pt>
                <c:pt idx="294">
                  <c:v>-66</c:v>
                </c:pt>
                <c:pt idx="295">
                  <c:v>-65</c:v>
                </c:pt>
                <c:pt idx="296">
                  <c:v>-64</c:v>
                </c:pt>
                <c:pt idx="297">
                  <c:v>-63</c:v>
                </c:pt>
                <c:pt idx="298">
                  <c:v>-62</c:v>
                </c:pt>
                <c:pt idx="299">
                  <c:v>-61</c:v>
                </c:pt>
                <c:pt idx="300">
                  <c:v>-60</c:v>
                </c:pt>
                <c:pt idx="301">
                  <c:v>-59</c:v>
                </c:pt>
                <c:pt idx="302">
                  <c:v>-58</c:v>
                </c:pt>
                <c:pt idx="303">
                  <c:v>-57</c:v>
                </c:pt>
                <c:pt idx="304">
                  <c:v>-56</c:v>
                </c:pt>
                <c:pt idx="305">
                  <c:v>-55</c:v>
                </c:pt>
                <c:pt idx="306">
                  <c:v>-54</c:v>
                </c:pt>
                <c:pt idx="307">
                  <c:v>-53</c:v>
                </c:pt>
                <c:pt idx="308">
                  <c:v>-52</c:v>
                </c:pt>
                <c:pt idx="309">
                  <c:v>-51</c:v>
                </c:pt>
                <c:pt idx="310">
                  <c:v>-50</c:v>
                </c:pt>
                <c:pt idx="311">
                  <c:v>-49</c:v>
                </c:pt>
                <c:pt idx="312">
                  <c:v>-48</c:v>
                </c:pt>
                <c:pt idx="313">
                  <c:v>-47</c:v>
                </c:pt>
                <c:pt idx="314">
                  <c:v>-46</c:v>
                </c:pt>
                <c:pt idx="315">
                  <c:v>-45</c:v>
                </c:pt>
                <c:pt idx="316">
                  <c:v>-44</c:v>
                </c:pt>
                <c:pt idx="317">
                  <c:v>-43</c:v>
                </c:pt>
                <c:pt idx="318">
                  <c:v>-42</c:v>
                </c:pt>
                <c:pt idx="319">
                  <c:v>-41</c:v>
                </c:pt>
                <c:pt idx="320">
                  <c:v>-40</c:v>
                </c:pt>
                <c:pt idx="321">
                  <c:v>-39</c:v>
                </c:pt>
                <c:pt idx="322">
                  <c:v>-38</c:v>
                </c:pt>
                <c:pt idx="323">
                  <c:v>-37</c:v>
                </c:pt>
                <c:pt idx="324">
                  <c:v>-36</c:v>
                </c:pt>
                <c:pt idx="325">
                  <c:v>-35</c:v>
                </c:pt>
                <c:pt idx="326">
                  <c:v>-34</c:v>
                </c:pt>
                <c:pt idx="327">
                  <c:v>-33</c:v>
                </c:pt>
                <c:pt idx="328">
                  <c:v>-32</c:v>
                </c:pt>
                <c:pt idx="329">
                  <c:v>-31</c:v>
                </c:pt>
                <c:pt idx="330">
                  <c:v>-30</c:v>
                </c:pt>
                <c:pt idx="331">
                  <c:v>-29</c:v>
                </c:pt>
                <c:pt idx="332">
                  <c:v>-28</c:v>
                </c:pt>
                <c:pt idx="333">
                  <c:v>-27</c:v>
                </c:pt>
                <c:pt idx="334">
                  <c:v>-26</c:v>
                </c:pt>
                <c:pt idx="335">
                  <c:v>-25</c:v>
                </c:pt>
                <c:pt idx="336">
                  <c:v>-24</c:v>
                </c:pt>
                <c:pt idx="337">
                  <c:v>-23</c:v>
                </c:pt>
                <c:pt idx="338">
                  <c:v>-22</c:v>
                </c:pt>
                <c:pt idx="339">
                  <c:v>-21</c:v>
                </c:pt>
                <c:pt idx="340">
                  <c:v>-20</c:v>
                </c:pt>
                <c:pt idx="341">
                  <c:v>-19</c:v>
                </c:pt>
                <c:pt idx="342">
                  <c:v>-18</c:v>
                </c:pt>
                <c:pt idx="343">
                  <c:v>-17</c:v>
                </c:pt>
                <c:pt idx="344">
                  <c:v>-16</c:v>
                </c:pt>
                <c:pt idx="345">
                  <c:v>-15</c:v>
                </c:pt>
                <c:pt idx="346">
                  <c:v>-14</c:v>
                </c:pt>
                <c:pt idx="347">
                  <c:v>-13</c:v>
                </c:pt>
                <c:pt idx="348">
                  <c:v>-12</c:v>
                </c:pt>
                <c:pt idx="349">
                  <c:v>-11</c:v>
                </c:pt>
                <c:pt idx="350">
                  <c:v>-10</c:v>
                </c:pt>
                <c:pt idx="351">
                  <c:v>-9</c:v>
                </c:pt>
                <c:pt idx="352">
                  <c:v>-8</c:v>
                </c:pt>
                <c:pt idx="353">
                  <c:v>-7</c:v>
                </c:pt>
                <c:pt idx="354">
                  <c:v>-6</c:v>
                </c:pt>
                <c:pt idx="355">
                  <c:v>-5</c:v>
                </c:pt>
                <c:pt idx="356">
                  <c:v>-4</c:v>
                </c:pt>
                <c:pt idx="357">
                  <c:v>-3</c:v>
                </c:pt>
                <c:pt idx="358">
                  <c:v>-2</c:v>
                </c:pt>
                <c:pt idx="359">
                  <c:v>-1</c:v>
                </c:pt>
                <c:pt idx="360">
                  <c:v>0</c:v>
                </c:pt>
                <c:pt idx="361">
                  <c:v>1</c:v>
                </c:pt>
                <c:pt idx="362">
                  <c:v>2</c:v>
                </c:pt>
                <c:pt idx="363">
                  <c:v>3</c:v>
                </c:pt>
                <c:pt idx="364">
                  <c:v>4</c:v>
                </c:pt>
                <c:pt idx="365">
                  <c:v>5</c:v>
                </c:pt>
                <c:pt idx="366">
                  <c:v>6</c:v>
                </c:pt>
                <c:pt idx="367">
                  <c:v>7</c:v>
                </c:pt>
                <c:pt idx="368">
                  <c:v>8</c:v>
                </c:pt>
                <c:pt idx="369">
                  <c:v>9</c:v>
                </c:pt>
                <c:pt idx="370">
                  <c:v>10</c:v>
                </c:pt>
                <c:pt idx="371">
                  <c:v>11</c:v>
                </c:pt>
                <c:pt idx="372">
                  <c:v>12</c:v>
                </c:pt>
                <c:pt idx="373">
                  <c:v>13</c:v>
                </c:pt>
                <c:pt idx="374">
                  <c:v>14</c:v>
                </c:pt>
                <c:pt idx="375">
                  <c:v>15</c:v>
                </c:pt>
                <c:pt idx="376">
                  <c:v>16</c:v>
                </c:pt>
                <c:pt idx="377">
                  <c:v>17</c:v>
                </c:pt>
                <c:pt idx="378">
                  <c:v>18</c:v>
                </c:pt>
                <c:pt idx="379">
                  <c:v>19</c:v>
                </c:pt>
                <c:pt idx="380">
                  <c:v>20</c:v>
                </c:pt>
                <c:pt idx="381">
                  <c:v>21</c:v>
                </c:pt>
                <c:pt idx="382">
                  <c:v>22</c:v>
                </c:pt>
                <c:pt idx="383">
                  <c:v>23</c:v>
                </c:pt>
                <c:pt idx="384">
                  <c:v>24</c:v>
                </c:pt>
                <c:pt idx="385">
                  <c:v>25</c:v>
                </c:pt>
                <c:pt idx="386">
                  <c:v>26</c:v>
                </c:pt>
                <c:pt idx="387">
                  <c:v>27</c:v>
                </c:pt>
                <c:pt idx="388">
                  <c:v>28</c:v>
                </c:pt>
                <c:pt idx="389">
                  <c:v>29</c:v>
                </c:pt>
                <c:pt idx="390">
                  <c:v>30</c:v>
                </c:pt>
                <c:pt idx="391">
                  <c:v>31</c:v>
                </c:pt>
                <c:pt idx="392">
                  <c:v>32</c:v>
                </c:pt>
                <c:pt idx="393">
                  <c:v>33</c:v>
                </c:pt>
                <c:pt idx="394">
                  <c:v>34</c:v>
                </c:pt>
                <c:pt idx="395">
                  <c:v>35</c:v>
                </c:pt>
                <c:pt idx="396">
                  <c:v>36</c:v>
                </c:pt>
                <c:pt idx="397">
                  <c:v>37</c:v>
                </c:pt>
                <c:pt idx="398">
                  <c:v>38</c:v>
                </c:pt>
                <c:pt idx="399">
                  <c:v>39</c:v>
                </c:pt>
                <c:pt idx="400">
                  <c:v>40</c:v>
                </c:pt>
                <c:pt idx="401">
                  <c:v>41</c:v>
                </c:pt>
                <c:pt idx="402">
                  <c:v>42</c:v>
                </c:pt>
                <c:pt idx="403">
                  <c:v>43</c:v>
                </c:pt>
                <c:pt idx="404">
                  <c:v>44</c:v>
                </c:pt>
                <c:pt idx="405">
                  <c:v>45</c:v>
                </c:pt>
                <c:pt idx="406">
                  <c:v>46</c:v>
                </c:pt>
                <c:pt idx="407">
                  <c:v>47</c:v>
                </c:pt>
                <c:pt idx="408">
                  <c:v>48</c:v>
                </c:pt>
                <c:pt idx="409">
                  <c:v>49</c:v>
                </c:pt>
                <c:pt idx="410">
                  <c:v>50</c:v>
                </c:pt>
                <c:pt idx="411">
                  <c:v>51</c:v>
                </c:pt>
                <c:pt idx="412">
                  <c:v>52</c:v>
                </c:pt>
                <c:pt idx="413">
                  <c:v>53</c:v>
                </c:pt>
                <c:pt idx="414">
                  <c:v>54</c:v>
                </c:pt>
                <c:pt idx="415">
                  <c:v>55</c:v>
                </c:pt>
                <c:pt idx="416">
                  <c:v>56</c:v>
                </c:pt>
                <c:pt idx="417">
                  <c:v>57</c:v>
                </c:pt>
                <c:pt idx="418">
                  <c:v>58</c:v>
                </c:pt>
                <c:pt idx="419">
                  <c:v>59</c:v>
                </c:pt>
                <c:pt idx="420">
                  <c:v>60</c:v>
                </c:pt>
                <c:pt idx="421">
                  <c:v>61</c:v>
                </c:pt>
                <c:pt idx="422">
                  <c:v>62</c:v>
                </c:pt>
                <c:pt idx="423">
                  <c:v>63</c:v>
                </c:pt>
                <c:pt idx="424">
                  <c:v>64</c:v>
                </c:pt>
                <c:pt idx="425">
                  <c:v>65</c:v>
                </c:pt>
                <c:pt idx="426">
                  <c:v>66</c:v>
                </c:pt>
                <c:pt idx="427">
                  <c:v>67</c:v>
                </c:pt>
                <c:pt idx="428">
                  <c:v>68</c:v>
                </c:pt>
                <c:pt idx="429">
                  <c:v>69</c:v>
                </c:pt>
                <c:pt idx="430">
                  <c:v>70</c:v>
                </c:pt>
                <c:pt idx="431">
                  <c:v>71</c:v>
                </c:pt>
                <c:pt idx="432">
                  <c:v>72</c:v>
                </c:pt>
                <c:pt idx="433">
                  <c:v>73</c:v>
                </c:pt>
                <c:pt idx="434">
                  <c:v>74</c:v>
                </c:pt>
                <c:pt idx="435">
                  <c:v>75</c:v>
                </c:pt>
                <c:pt idx="436">
                  <c:v>76</c:v>
                </c:pt>
                <c:pt idx="437">
                  <c:v>77</c:v>
                </c:pt>
                <c:pt idx="438">
                  <c:v>78</c:v>
                </c:pt>
                <c:pt idx="439">
                  <c:v>79</c:v>
                </c:pt>
                <c:pt idx="440">
                  <c:v>80</c:v>
                </c:pt>
                <c:pt idx="441">
                  <c:v>81</c:v>
                </c:pt>
                <c:pt idx="442">
                  <c:v>82</c:v>
                </c:pt>
                <c:pt idx="443">
                  <c:v>83</c:v>
                </c:pt>
                <c:pt idx="444">
                  <c:v>84</c:v>
                </c:pt>
                <c:pt idx="445">
                  <c:v>85</c:v>
                </c:pt>
                <c:pt idx="446">
                  <c:v>86</c:v>
                </c:pt>
                <c:pt idx="447">
                  <c:v>87</c:v>
                </c:pt>
                <c:pt idx="448">
                  <c:v>88</c:v>
                </c:pt>
                <c:pt idx="449">
                  <c:v>89</c:v>
                </c:pt>
                <c:pt idx="450">
                  <c:v>90</c:v>
                </c:pt>
                <c:pt idx="451">
                  <c:v>91</c:v>
                </c:pt>
                <c:pt idx="452">
                  <c:v>92</c:v>
                </c:pt>
                <c:pt idx="453">
                  <c:v>93</c:v>
                </c:pt>
                <c:pt idx="454">
                  <c:v>94</c:v>
                </c:pt>
                <c:pt idx="455">
                  <c:v>95</c:v>
                </c:pt>
                <c:pt idx="456">
                  <c:v>96</c:v>
                </c:pt>
                <c:pt idx="457">
                  <c:v>97</c:v>
                </c:pt>
                <c:pt idx="458">
                  <c:v>98</c:v>
                </c:pt>
                <c:pt idx="459">
                  <c:v>99</c:v>
                </c:pt>
                <c:pt idx="460">
                  <c:v>100</c:v>
                </c:pt>
                <c:pt idx="461">
                  <c:v>101</c:v>
                </c:pt>
                <c:pt idx="462">
                  <c:v>102</c:v>
                </c:pt>
                <c:pt idx="463">
                  <c:v>103</c:v>
                </c:pt>
                <c:pt idx="464">
                  <c:v>104</c:v>
                </c:pt>
                <c:pt idx="465">
                  <c:v>105</c:v>
                </c:pt>
                <c:pt idx="466">
                  <c:v>106</c:v>
                </c:pt>
                <c:pt idx="467">
                  <c:v>107</c:v>
                </c:pt>
                <c:pt idx="468">
                  <c:v>108</c:v>
                </c:pt>
                <c:pt idx="469">
                  <c:v>109</c:v>
                </c:pt>
                <c:pt idx="470">
                  <c:v>110</c:v>
                </c:pt>
                <c:pt idx="471">
                  <c:v>111</c:v>
                </c:pt>
                <c:pt idx="472">
                  <c:v>112</c:v>
                </c:pt>
                <c:pt idx="473">
                  <c:v>113</c:v>
                </c:pt>
                <c:pt idx="474">
                  <c:v>114</c:v>
                </c:pt>
                <c:pt idx="475">
                  <c:v>115</c:v>
                </c:pt>
                <c:pt idx="476">
                  <c:v>116</c:v>
                </c:pt>
                <c:pt idx="477">
                  <c:v>117</c:v>
                </c:pt>
                <c:pt idx="478">
                  <c:v>118</c:v>
                </c:pt>
                <c:pt idx="479">
                  <c:v>119</c:v>
                </c:pt>
                <c:pt idx="480">
                  <c:v>120</c:v>
                </c:pt>
                <c:pt idx="481">
                  <c:v>121</c:v>
                </c:pt>
                <c:pt idx="482">
                  <c:v>122</c:v>
                </c:pt>
                <c:pt idx="483">
                  <c:v>123</c:v>
                </c:pt>
                <c:pt idx="484">
                  <c:v>124</c:v>
                </c:pt>
                <c:pt idx="485">
                  <c:v>125</c:v>
                </c:pt>
                <c:pt idx="486">
                  <c:v>126</c:v>
                </c:pt>
                <c:pt idx="487">
                  <c:v>127</c:v>
                </c:pt>
                <c:pt idx="488">
                  <c:v>128</c:v>
                </c:pt>
                <c:pt idx="489">
                  <c:v>129</c:v>
                </c:pt>
                <c:pt idx="490">
                  <c:v>130</c:v>
                </c:pt>
                <c:pt idx="491">
                  <c:v>131</c:v>
                </c:pt>
                <c:pt idx="492">
                  <c:v>132</c:v>
                </c:pt>
                <c:pt idx="493">
                  <c:v>133</c:v>
                </c:pt>
                <c:pt idx="494">
                  <c:v>134</c:v>
                </c:pt>
                <c:pt idx="495">
                  <c:v>135</c:v>
                </c:pt>
                <c:pt idx="496">
                  <c:v>136</c:v>
                </c:pt>
                <c:pt idx="497">
                  <c:v>137</c:v>
                </c:pt>
                <c:pt idx="498">
                  <c:v>138</c:v>
                </c:pt>
                <c:pt idx="499">
                  <c:v>139</c:v>
                </c:pt>
                <c:pt idx="500">
                  <c:v>140</c:v>
                </c:pt>
                <c:pt idx="501">
                  <c:v>141</c:v>
                </c:pt>
                <c:pt idx="502">
                  <c:v>142</c:v>
                </c:pt>
                <c:pt idx="503">
                  <c:v>143</c:v>
                </c:pt>
                <c:pt idx="504">
                  <c:v>144</c:v>
                </c:pt>
                <c:pt idx="505">
                  <c:v>145</c:v>
                </c:pt>
                <c:pt idx="506">
                  <c:v>146</c:v>
                </c:pt>
                <c:pt idx="507">
                  <c:v>147</c:v>
                </c:pt>
                <c:pt idx="508">
                  <c:v>148</c:v>
                </c:pt>
                <c:pt idx="509">
                  <c:v>149</c:v>
                </c:pt>
                <c:pt idx="510">
                  <c:v>150</c:v>
                </c:pt>
                <c:pt idx="511">
                  <c:v>151</c:v>
                </c:pt>
                <c:pt idx="512">
                  <c:v>152</c:v>
                </c:pt>
                <c:pt idx="513">
                  <c:v>153</c:v>
                </c:pt>
                <c:pt idx="514">
                  <c:v>154</c:v>
                </c:pt>
                <c:pt idx="515">
                  <c:v>155</c:v>
                </c:pt>
                <c:pt idx="516">
                  <c:v>156</c:v>
                </c:pt>
                <c:pt idx="517">
                  <c:v>157</c:v>
                </c:pt>
                <c:pt idx="518">
                  <c:v>158</c:v>
                </c:pt>
                <c:pt idx="519">
                  <c:v>159</c:v>
                </c:pt>
                <c:pt idx="520">
                  <c:v>160</c:v>
                </c:pt>
                <c:pt idx="521">
                  <c:v>161</c:v>
                </c:pt>
                <c:pt idx="522">
                  <c:v>162</c:v>
                </c:pt>
                <c:pt idx="523">
                  <c:v>163</c:v>
                </c:pt>
                <c:pt idx="524">
                  <c:v>164</c:v>
                </c:pt>
                <c:pt idx="525">
                  <c:v>165</c:v>
                </c:pt>
                <c:pt idx="526">
                  <c:v>166</c:v>
                </c:pt>
                <c:pt idx="527">
                  <c:v>167</c:v>
                </c:pt>
                <c:pt idx="528">
                  <c:v>168</c:v>
                </c:pt>
                <c:pt idx="529">
                  <c:v>169</c:v>
                </c:pt>
                <c:pt idx="530">
                  <c:v>170</c:v>
                </c:pt>
                <c:pt idx="531">
                  <c:v>171</c:v>
                </c:pt>
                <c:pt idx="532">
                  <c:v>172</c:v>
                </c:pt>
                <c:pt idx="533">
                  <c:v>173</c:v>
                </c:pt>
                <c:pt idx="534">
                  <c:v>174</c:v>
                </c:pt>
                <c:pt idx="535">
                  <c:v>175</c:v>
                </c:pt>
                <c:pt idx="536">
                  <c:v>176</c:v>
                </c:pt>
                <c:pt idx="537">
                  <c:v>177</c:v>
                </c:pt>
                <c:pt idx="538">
                  <c:v>178</c:v>
                </c:pt>
                <c:pt idx="539">
                  <c:v>179</c:v>
                </c:pt>
                <c:pt idx="540">
                  <c:v>180</c:v>
                </c:pt>
                <c:pt idx="541">
                  <c:v>181</c:v>
                </c:pt>
                <c:pt idx="542">
                  <c:v>182</c:v>
                </c:pt>
                <c:pt idx="543">
                  <c:v>183</c:v>
                </c:pt>
                <c:pt idx="544">
                  <c:v>184</c:v>
                </c:pt>
                <c:pt idx="545">
                  <c:v>185</c:v>
                </c:pt>
                <c:pt idx="546">
                  <c:v>186</c:v>
                </c:pt>
                <c:pt idx="547">
                  <c:v>187</c:v>
                </c:pt>
                <c:pt idx="548">
                  <c:v>188</c:v>
                </c:pt>
                <c:pt idx="549">
                  <c:v>189</c:v>
                </c:pt>
                <c:pt idx="550">
                  <c:v>190</c:v>
                </c:pt>
                <c:pt idx="551">
                  <c:v>191</c:v>
                </c:pt>
                <c:pt idx="552">
                  <c:v>192</c:v>
                </c:pt>
                <c:pt idx="553">
                  <c:v>193</c:v>
                </c:pt>
                <c:pt idx="554">
                  <c:v>194</c:v>
                </c:pt>
                <c:pt idx="555">
                  <c:v>195</c:v>
                </c:pt>
                <c:pt idx="556">
                  <c:v>196</c:v>
                </c:pt>
                <c:pt idx="557">
                  <c:v>197</c:v>
                </c:pt>
                <c:pt idx="558">
                  <c:v>198</c:v>
                </c:pt>
                <c:pt idx="559">
                  <c:v>199</c:v>
                </c:pt>
                <c:pt idx="560">
                  <c:v>200</c:v>
                </c:pt>
                <c:pt idx="561">
                  <c:v>201</c:v>
                </c:pt>
                <c:pt idx="562">
                  <c:v>202</c:v>
                </c:pt>
                <c:pt idx="563">
                  <c:v>203</c:v>
                </c:pt>
                <c:pt idx="564">
                  <c:v>204</c:v>
                </c:pt>
                <c:pt idx="565">
                  <c:v>205</c:v>
                </c:pt>
                <c:pt idx="566">
                  <c:v>206</c:v>
                </c:pt>
                <c:pt idx="567">
                  <c:v>207</c:v>
                </c:pt>
                <c:pt idx="568">
                  <c:v>208</c:v>
                </c:pt>
                <c:pt idx="569">
                  <c:v>209</c:v>
                </c:pt>
                <c:pt idx="570">
                  <c:v>210</c:v>
                </c:pt>
                <c:pt idx="571">
                  <c:v>211</c:v>
                </c:pt>
                <c:pt idx="572">
                  <c:v>212</c:v>
                </c:pt>
                <c:pt idx="573">
                  <c:v>213</c:v>
                </c:pt>
                <c:pt idx="574">
                  <c:v>214</c:v>
                </c:pt>
                <c:pt idx="575">
                  <c:v>215</c:v>
                </c:pt>
                <c:pt idx="576">
                  <c:v>216</c:v>
                </c:pt>
                <c:pt idx="577">
                  <c:v>217</c:v>
                </c:pt>
                <c:pt idx="578">
                  <c:v>218</c:v>
                </c:pt>
                <c:pt idx="579">
                  <c:v>219</c:v>
                </c:pt>
                <c:pt idx="580">
                  <c:v>220</c:v>
                </c:pt>
                <c:pt idx="581">
                  <c:v>221</c:v>
                </c:pt>
                <c:pt idx="582">
                  <c:v>222</c:v>
                </c:pt>
                <c:pt idx="583">
                  <c:v>223</c:v>
                </c:pt>
                <c:pt idx="584">
                  <c:v>224</c:v>
                </c:pt>
                <c:pt idx="585">
                  <c:v>225</c:v>
                </c:pt>
                <c:pt idx="586">
                  <c:v>226</c:v>
                </c:pt>
                <c:pt idx="587">
                  <c:v>227</c:v>
                </c:pt>
                <c:pt idx="588">
                  <c:v>228</c:v>
                </c:pt>
                <c:pt idx="589">
                  <c:v>229</c:v>
                </c:pt>
                <c:pt idx="590">
                  <c:v>230</c:v>
                </c:pt>
                <c:pt idx="591">
                  <c:v>231</c:v>
                </c:pt>
                <c:pt idx="592">
                  <c:v>232</c:v>
                </c:pt>
                <c:pt idx="593">
                  <c:v>233</c:v>
                </c:pt>
                <c:pt idx="594">
                  <c:v>234</c:v>
                </c:pt>
                <c:pt idx="595">
                  <c:v>235</c:v>
                </c:pt>
                <c:pt idx="596">
                  <c:v>236</c:v>
                </c:pt>
                <c:pt idx="597">
                  <c:v>237</c:v>
                </c:pt>
                <c:pt idx="598">
                  <c:v>238</c:v>
                </c:pt>
                <c:pt idx="599">
                  <c:v>239</c:v>
                </c:pt>
                <c:pt idx="600">
                  <c:v>240</c:v>
                </c:pt>
                <c:pt idx="601">
                  <c:v>241</c:v>
                </c:pt>
                <c:pt idx="602">
                  <c:v>242</c:v>
                </c:pt>
                <c:pt idx="603">
                  <c:v>243</c:v>
                </c:pt>
                <c:pt idx="604">
                  <c:v>244</c:v>
                </c:pt>
                <c:pt idx="605">
                  <c:v>245</c:v>
                </c:pt>
                <c:pt idx="606">
                  <c:v>246</c:v>
                </c:pt>
                <c:pt idx="607">
                  <c:v>247</c:v>
                </c:pt>
                <c:pt idx="608">
                  <c:v>248</c:v>
                </c:pt>
                <c:pt idx="609">
                  <c:v>249</c:v>
                </c:pt>
                <c:pt idx="610">
                  <c:v>250</c:v>
                </c:pt>
                <c:pt idx="611">
                  <c:v>251</c:v>
                </c:pt>
                <c:pt idx="612">
                  <c:v>252</c:v>
                </c:pt>
                <c:pt idx="613">
                  <c:v>253</c:v>
                </c:pt>
                <c:pt idx="614">
                  <c:v>254</c:v>
                </c:pt>
                <c:pt idx="615">
                  <c:v>255</c:v>
                </c:pt>
                <c:pt idx="616">
                  <c:v>256</c:v>
                </c:pt>
                <c:pt idx="617">
                  <c:v>257</c:v>
                </c:pt>
                <c:pt idx="618">
                  <c:v>258</c:v>
                </c:pt>
                <c:pt idx="619">
                  <c:v>259</c:v>
                </c:pt>
                <c:pt idx="620">
                  <c:v>260</c:v>
                </c:pt>
                <c:pt idx="621">
                  <c:v>261</c:v>
                </c:pt>
                <c:pt idx="622">
                  <c:v>262</c:v>
                </c:pt>
                <c:pt idx="623">
                  <c:v>263</c:v>
                </c:pt>
                <c:pt idx="624">
                  <c:v>264</c:v>
                </c:pt>
                <c:pt idx="625">
                  <c:v>265</c:v>
                </c:pt>
                <c:pt idx="626">
                  <c:v>266</c:v>
                </c:pt>
                <c:pt idx="627">
                  <c:v>267</c:v>
                </c:pt>
                <c:pt idx="628">
                  <c:v>268</c:v>
                </c:pt>
                <c:pt idx="629">
                  <c:v>269</c:v>
                </c:pt>
                <c:pt idx="630">
                  <c:v>270</c:v>
                </c:pt>
                <c:pt idx="631">
                  <c:v>271</c:v>
                </c:pt>
                <c:pt idx="632">
                  <c:v>272</c:v>
                </c:pt>
                <c:pt idx="633">
                  <c:v>273</c:v>
                </c:pt>
                <c:pt idx="634">
                  <c:v>274</c:v>
                </c:pt>
                <c:pt idx="635">
                  <c:v>275</c:v>
                </c:pt>
                <c:pt idx="636">
                  <c:v>276</c:v>
                </c:pt>
                <c:pt idx="637">
                  <c:v>277</c:v>
                </c:pt>
                <c:pt idx="638">
                  <c:v>278</c:v>
                </c:pt>
                <c:pt idx="639">
                  <c:v>279</c:v>
                </c:pt>
                <c:pt idx="640">
                  <c:v>280</c:v>
                </c:pt>
                <c:pt idx="641">
                  <c:v>281</c:v>
                </c:pt>
                <c:pt idx="642">
                  <c:v>282</c:v>
                </c:pt>
                <c:pt idx="643">
                  <c:v>283</c:v>
                </c:pt>
                <c:pt idx="644">
                  <c:v>284</c:v>
                </c:pt>
                <c:pt idx="645">
                  <c:v>285</c:v>
                </c:pt>
                <c:pt idx="646">
                  <c:v>286</c:v>
                </c:pt>
                <c:pt idx="647">
                  <c:v>287</c:v>
                </c:pt>
                <c:pt idx="648">
                  <c:v>288</c:v>
                </c:pt>
                <c:pt idx="649">
                  <c:v>289</c:v>
                </c:pt>
                <c:pt idx="650">
                  <c:v>290</c:v>
                </c:pt>
                <c:pt idx="651">
                  <c:v>291</c:v>
                </c:pt>
                <c:pt idx="652">
                  <c:v>292</c:v>
                </c:pt>
                <c:pt idx="653">
                  <c:v>293</c:v>
                </c:pt>
                <c:pt idx="654">
                  <c:v>294</c:v>
                </c:pt>
                <c:pt idx="655">
                  <c:v>295</c:v>
                </c:pt>
                <c:pt idx="656">
                  <c:v>296</c:v>
                </c:pt>
                <c:pt idx="657">
                  <c:v>297</c:v>
                </c:pt>
                <c:pt idx="658">
                  <c:v>298</c:v>
                </c:pt>
                <c:pt idx="659">
                  <c:v>299</c:v>
                </c:pt>
                <c:pt idx="660">
                  <c:v>300</c:v>
                </c:pt>
                <c:pt idx="661">
                  <c:v>301</c:v>
                </c:pt>
                <c:pt idx="662">
                  <c:v>302</c:v>
                </c:pt>
                <c:pt idx="663">
                  <c:v>303</c:v>
                </c:pt>
                <c:pt idx="664">
                  <c:v>304</c:v>
                </c:pt>
                <c:pt idx="665">
                  <c:v>305</c:v>
                </c:pt>
                <c:pt idx="666">
                  <c:v>306</c:v>
                </c:pt>
                <c:pt idx="667">
                  <c:v>307</c:v>
                </c:pt>
                <c:pt idx="668">
                  <c:v>308</c:v>
                </c:pt>
                <c:pt idx="669">
                  <c:v>309</c:v>
                </c:pt>
                <c:pt idx="670">
                  <c:v>310</c:v>
                </c:pt>
                <c:pt idx="671">
                  <c:v>311</c:v>
                </c:pt>
                <c:pt idx="672">
                  <c:v>312</c:v>
                </c:pt>
                <c:pt idx="673">
                  <c:v>313</c:v>
                </c:pt>
                <c:pt idx="674">
                  <c:v>314</c:v>
                </c:pt>
                <c:pt idx="675">
                  <c:v>315</c:v>
                </c:pt>
                <c:pt idx="676">
                  <c:v>316</c:v>
                </c:pt>
                <c:pt idx="677">
                  <c:v>317</c:v>
                </c:pt>
                <c:pt idx="678">
                  <c:v>318</c:v>
                </c:pt>
                <c:pt idx="679">
                  <c:v>319</c:v>
                </c:pt>
                <c:pt idx="680">
                  <c:v>320</c:v>
                </c:pt>
                <c:pt idx="681">
                  <c:v>321</c:v>
                </c:pt>
                <c:pt idx="682">
                  <c:v>322</c:v>
                </c:pt>
                <c:pt idx="683">
                  <c:v>323</c:v>
                </c:pt>
                <c:pt idx="684">
                  <c:v>324</c:v>
                </c:pt>
                <c:pt idx="685">
                  <c:v>325</c:v>
                </c:pt>
                <c:pt idx="686">
                  <c:v>326</c:v>
                </c:pt>
                <c:pt idx="687">
                  <c:v>327</c:v>
                </c:pt>
                <c:pt idx="688">
                  <c:v>328</c:v>
                </c:pt>
                <c:pt idx="689">
                  <c:v>329</c:v>
                </c:pt>
                <c:pt idx="690">
                  <c:v>330</c:v>
                </c:pt>
                <c:pt idx="691">
                  <c:v>331</c:v>
                </c:pt>
                <c:pt idx="692">
                  <c:v>332</c:v>
                </c:pt>
                <c:pt idx="693">
                  <c:v>333</c:v>
                </c:pt>
                <c:pt idx="694">
                  <c:v>334</c:v>
                </c:pt>
                <c:pt idx="695">
                  <c:v>335</c:v>
                </c:pt>
                <c:pt idx="696">
                  <c:v>336</c:v>
                </c:pt>
                <c:pt idx="697">
                  <c:v>337</c:v>
                </c:pt>
                <c:pt idx="698">
                  <c:v>338</c:v>
                </c:pt>
                <c:pt idx="699">
                  <c:v>339</c:v>
                </c:pt>
                <c:pt idx="700">
                  <c:v>340</c:v>
                </c:pt>
                <c:pt idx="701">
                  <c:v>341</c:v>
                </c:pt>
                <c:pt idx="702">
                  <c:v>342</c:v>
                </c:pt>
                <c:pt idx="703">
                  <c:v>343</c:v>
                </c:pt>
                <c:pt idx="704">
                  <c:v>344</c:v>
                </c:pt>
                <c:pt idx="705">
                  <c:v>345</c:v>
                </c:pt>
                <c:pt idx="706">
                  <c:v>346</c:v>
                </c:pt>
                <c:pt idx="707">
                  <c:v>347</c:v>
                </c:pt>
                <c:pt idx="708">
                  <c:v>348</c:v>
                </c:pt>
                <c:pt idx="709">
                  <c:v>349</c:v>
                </c:pt>
                <c:pt idx="710">
                  <c:v>350</c:v>
                </c:pt>
                <c:pt idx="711">
                  <c:v>351</c:v>
                </c:pt>
                <c:pt idx="712">
                  <c:v>352</c:v>
                </c:pt>
                <c:pt idx="713">
                  <c:v>353</c:v>
                </c:pt>
                <c:pt idx="714">
                  <c:v>354</c:v>
                </c:pt>
                <c:pt idx="715">
                  <c:v>355</c:v>
                </c:pt>
                <c:pt idx="716">
                  <c:v>356</c:v>
                </c:pt>
                <c:pt idx="717">
                  <c:v>357</c:v>
                </c:pt>
                <c:pt idx="718">
                  <c:v>358</c:v>
                </c:pt>
                <c:pt idx="719">
                  <c:v>359</c:v>
                </c:pt>
                <c:pt idx="720">
                  <c:v>360</c:v>
                </c:pt>
                <c:pt idx="721">
                  <c:v>361</c:v>
                </c:pt>
              </c:numCache>
            </c:numRef>
          </c:xVal>
          <c:yVal>
            <c:numRef>
              <c:f>'Wirk- Blind- und Scheinleistung'!$N$25:$N$746</c:f>
              <c:numCache>
                <c:formatCode>General</c:formatCode>
                <c:ptCount val="7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11360"/>
        <c:axId val="98912896"/>
      </c:scatterChart>
      <c:valAx>
        <c:axId val="98911360"/>
        <c:scaling>
          <c:orientation val="minMax"/>
          <c:max val="360"/>
          <c:min val="-360"/>
        </c:scaling>
        <c:delete val="0"/>
        <c:axPos val="b"/>
        <c:numFmt formatCode="General" sourceLinked="1"/>
        <c:majorTickMark val="out"/>
        <c:minorTickMark val="none"/>
        <c:tickLblPos val="nextTo"/>
        <c:crossAx val="98912896"/>
        <c:crosses val="autoZero"/>
        <c:crossBetween val="midCat"/>
        <c:majorUnit val="90"/>
      </c:valAx>
      <c:valAx>
        <c:axId val="98912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91136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tailEnd type="stealth"/>
            </a:ln>
          </c:spPr>
          <c:marker>
            <c:symbol val="none"/>
          </c:marker>
          <c:xVal>
            <c:numRef>
              <c:f>'Wirk- Blind- und Scheinleistung'!$K$17:$L$17</c:f>
              <c:numCache>
                <c:formatCode>General</c:formatCode>
                <c:ptCount val="2"/>
                <c:pt idx="0">
                  <c:v>0</c:v>
                </c:pt>
                <c:pt idx="1">
                  <c:v>0.90505112247378705</c:v>
                </c:pt>
              </c:numCache>
            </c:numRef>
          </c:xVal>
          <c:yVal>
            <c:numRef>
              <c:f>'Wirk- Blind- und Scheinleistung'!$M$17:$N$17</c:f>
              <c:numCache>
                <c:formatCode>General</c:formatCode>
                <c:ptCount val="2"/>
                <c:pt idx="0">
                  <c:v>0</c:v>
                </c:pt>
                <c:pt idx="1">
                  <c:v>0.42530279297100565</c:v>
                </c:pt>
              </c:numCache>
            </c:numRef>
          </c:yVal>
          <c:smooth val="0"/>
        </c:ser>
        <c:ser>
          <c:idx val="1"/>
          <c:order val="1"/>
          <c:spPr>
            <a:ln>
              <a:solidFill>
                <a:schemeClr val="tx1"/>
              </a:solidFill>
              <a:tailEnd type="stealth"/>
            </a:ln>
          </c:spPr>
          <c:marker>
            <c:symbol val="none"/>
          </c:marker>
          <c:xVal>
            <c:numRef>
              <c:f>'Wirk- Blind- und Scheinleistung'!$K$16:$L$16</c:f>
              <c:numCache>
                <c:formatCode>General</c:formatCode>
                <c:ptCount val="2"/>
                <c:pt idx="0">
                  <c:v>0</c:v>
                </c:pt>
                <c:pt idx="1">
                  <c:v>0.90500023420847409</c:v>
                </c:pt>
              </c:numCache>
            </c:numRef>
          </c:xVal>
          <c:yVal>
            <c:numRef>
              <c:f>'Wirk- Blind- und Scheinleistung'!$M$16:$N$16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2"/>
          <c:order val="2"/>
          <c:spPr>
            <a:ln>
              <a:tailEnd type="stealth"/>
            </a:ln>
          </c:spPr>
          <c:marker>
            <c:symbol val="none"/>
          </c:marker>
          <c:xVal>
            <c:numRef>
              <c:f>'Wirk- Blind- und Scheinleistung'!$K$15:$L$15</c:f>
              <c:numCache>
                <c:formatCode>General</c:formatCode>
                <c:ptCount val="2"/>
                <c:pt idx="0">
                  <c:v>0.90500023420847409</c:v>
                </c:pt>
                <c:pt idx="1">
                  <c:v>0.90500023420847409</c:v>
                </c:pt>
              </c:numCache>
            </c:numRef>
          </c:xVal>
          <c:yVal>
            <c:numRef>
              <c:f>'Wirk- Blind- und Scheinleistung'!$M$15:$N$15</c:f>
              <c:numCache>
                <c:formatCode>General</c:formatCode>
                <c:ptCount val="2"/>
                <c:pt idx="0">
                  <c:v>0</c:v>
                </c:pt>
                <c:pt idx="1">
                  <c:v>0.42530279297100565</c:v>
                </c:pt>
              </c:numCache>
            </c:numRef>
          </c:yVal>
          <c:smooth val="0"/>
        </c:ser>
        <c:ser>
          <c:idx val="3"/>
          <c:order val="3"/>
          <c:spPr>
            <a:ln>
              <a:noFill/>
            </a:ln>
          </c:spPr>
          <c:marker>
            <c:symbol val="none"/>
          </c:marker>
          <c:xVal>
            <c:numRef>
              <c:f>'Wirk- Blind- und Scheinleistung'!$K$19:$L$19</c:f>
              <c:numCache>
                <c:formatCode>General</c:formatCode>
                <c:ptCount val="2"/>
                <c:pt idx="0">
                  <c:v>-0.8</c:v>
                </c:pt>
                <c:pt idx="1">
                  <c:v>0.8</c:v>
                </c:pt>
              </c:numCache>
            </c:numRef>
          </c:xVal>
          <c:yVal>
            <c:numRef>
              <c:f>'Wirk- Blind- und Scheinleistung'!$M$19:$N$19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4"/>
          <c:order val="4"/>
          <c:spPr>
            <a:ln>
              <a:noFill/>
            </a:ln>
          </c:spPr>
          <c:marker>
            <c:symbol val="none"/>
          </c:marker>
          <c:xVal>
            <c:numRef>
              <c:f>'Wirk- Blind- und Scheinleistung'!$K$20:$L$20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'Wirk- Blind- und Scheinleistung'!$M$20:$N$20</c:f>
              <c:numCache>
                <c:formatCode>General</c:formatCode>
                <c:ptCount val="2"/>
                <c:pt idx="0">
                  <c:v>-0.8</c:v>
                </c:pt>
                <c:pt idx="1">
                  <c:v>0.8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67872"/>
        <c:axId val="101169408"/>
      </c:scatterChart>
      <c:valAx>
        <c:axId val="1011678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01169408"/>
        <c:crosses val="autoZero"/>
        <c:crossBetween val="midCat"/>
      </c:valAx>
      <c:valAx>
        <c:axId val="10116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167872"/>
        <c:crosses val="autoZero"/>
        <c:crossBetween val="midCat"/>
        <c:majorUnit val="0.5"/>
      </c:valAx>
      <c:spPr>
        <a:noFill/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</c:v>
          </c:tx>
          <c:spPr>
            <a:ln w="25400">
              <a:tailEnd type="stealth"/>
            </a:ln>
          </c:spPr>
          <c:marker>
            <c:symbol val="none"/>
          </c:marker>
          <c:xVal>
            <c:numRef>
              <c:f>Blindleistungskompensation!$Z$22:$AA$22</c:f>
              <c:numCache>
                <c:formatCode>General</c:formatCode>
                <c:ptCount val="2"/>
                <c:pt idx="0">
                  <c:v>0</c:v>
                </c:pt>
                <c:pt idx="1">
                  <c:v>1457.3</c:v>
                </c:pt>
              </c:numCache>
            </c:numRef>
          </c:xVal>
          <c:yVal>
            <c:numRef>
              <c:f>Blindleistungskompensation!$AB$22:$AC$22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QL</c:v>
          </c:tx>
          <c:spPr>
            <a:ln w="25400">
              <a:tailEnd type="stealth"/>
            </a:ln>
          </c:spPr>
          <c:marker>
            <c:symbol val="none"/>
          </c:marker>
          <c:xVal>
            <c:numRef>
              <c:f>Blindleistungskompensation!$Z$23:$AA$23</c:f>
              <c:numCache>
                <c:formatCode>General</c:formatCode>
                <c:ptCount val="2"/>
                <c:pt idx="0">
                  <c:v>1457.3</c:v>
                </c:pt>
                <c:pt idx="1">
                  <c:v>1457.3</c:v>
                </c:pt>
              </c:numCache>
            </c:numRef>
          </c:xVal>
          <c:yVal>
            <c:numRef>
              <c:f>Blindleistungskompensation!$AB$23:$AC$23</c:f>
              <c:numCache>
                <c:formatCode>General</c:formatCode>
                <c:ptCount val="2"/>
                <c:pt idx="0">
                  <c:v>0</c:v>
                </c:pt>
                <c:pt idx="1">
                  <c:v>1658.8172078623043</c:v>
                </c:pt>
              </c:numCache>
            </c:numRef>
          </c:yVal>
          <c:smooth val="0"/>
        </c:ser>
        <c:ser>
          <c:idx val="2"/>
          <c:order val="2"/>
          <c:tx>
            <c:v>QC</c:v>
          </c:tx>
          <c:spPr>
            <a:ln w="25400">
              <a:tailEnd type="stealth"/>
            </a:ln>
          </c:spPr>
          <c:marker>
            <c:symbol val="none"/>
          </c:marker>
          <c:xVal>
            <c:numRef>
              <c:f>Blindleistungskompensation!$Z$24:$AA$24</c:f>
              <c:numCache>
                <c:formatCode>General</c:formatCode>
                <c:ptCount val="2"/>
                <c:pt idx="0">
                  <c:v>1457.3</c:v>
                </c:pt>
                <c:pt idx="1">
                  <c:v>1457.3</c:v>
                </c:pt>
              </c:numCache>
            </c:numRef>
          </c:xVal>
          <c:yVal>
            <c:numRef>
              <c:f>Blindleistungskompensation!$AB$24:$AC$24</c:f>
              <c:numCache>
                <c:formatCode>General</c:formatCode>
                <c:ptCount val="2"/>
                <c:pt idx="0">
                  <c:v>1658.8172078623043</c:v>
                </c:pt>
                <c:pt idx="1">
                  <c:v>512.10447337549385</c:v>
                </c:pt>
              </c:numCache>
            </c:numRef>
          </c:yVal>
          <c:smooth val="0"/>
        </c:ser>
        <c:ser>
          <c:idx val="3"/>
          <c:order val="3"/>
          <c:tx>
            <c:v>S</c:v>
          </c:tx>
          <c:spPr>
            <a:ln w="25400">
              <a:tailEnd type="stealth"/>
            </a:ln>
          </c:spPr>
          <c:marker>
            <c:symbol val="none"/>
          </c:marker>
          <c:xVal>
            <c:numRef>
              <c:f>Blindleistungskompensation!$Z$25:$AA$25</c:f>
              <c:numCache>
                <c:formatCode>General</c:formatCode>
                <c:ptCount val="2"/>
                <c:pt idx="0">
                  <c:v>0</c:v>
                </c:pt>
                <c:pt idx="1">
                  <c:v>1457.3</c:v>
                </c:pt>
              </c:numCache>
            </c:numRef>
          </c:xVal>
          <c:yVal>
            <c:numRef>
              <c:f>Blindleistungskompensation!$AB$25:$AC$25</c:f>
              <c:numCache>
                <c:formatCode>General</c:formatCode>
                <c:ptCount val="2"/>
                <c:pt idx="0">
                  <c:v>0</c:v>
                </c:pt>
                <c:pt idx="1">
                  <c:v>512.10447337549385</c:v>
                </c:pt>
              </c:numCache>
            </c:numRef>
          </c:yVal>
          <c:smooth val="0"/>
        </c:ser>
        <c:ser>
          <c:idx val="4"/>
          <c:order val="4"/>
          <c:tx>
            <c:v>.</c:v>
          </c:tx>
          <c:spPr>
            <a:ln>
              <a:noFill/>
            </a:ln>
          </c:spPr>
          <c:marker>
            <c:symbol val="none"/>
          </c:marker>
          <c:xVal>
            <c:numRef>
              <c:f>Blindleistungskompensation!$Z$26:$AA$26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Blindleistungskompensation!$AB$26:$AC$26</c:f>
              <c:numCache>
                <c:formatCode>General</c:formatCode>
                <c:ptCount val="2"/>
                <c:pt idx="0">
                  <c:v>3000</c:v>
                </c:pt>
                <c:pt idx="1">
                  <c:v>-800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32928"/>
        <c:axId val="133934464"/>
      </c:scatterChart>
      <c:valAx>
        <c:axId val="1339329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3934464"/>
        <c:crosses val="autoZero"/>
        <c:crossBetween val="midCat"/>
      </c:valAx>
      <c:valAx>
        <c:axId val="133934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932928"/>
        <c:crosses val="autoZero"/>
        <c:crossBetween val="midCat"/>
      </c:valAx>
    </c:plotArea>
    <c:legend>
      <c:legendPos val="r"/>
      <c:legendEntry>
        <c:idx val="4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I_Motor</c:v>
          </c:tx>
          <c:spPr>
            <a:ln w="25400">
              <a:solidFill>
                <a:srgbClr val="0070C0"/>
              </a:solidFill>
              <a:tailEnd type="stealth"/>
            </a:ln>
          </c:spPr>
          <c:marker>
            <c:symbol val="none"/>
          </c:marker>
          <c:xVal>
            <c:numRef>
              <c:f>Blindleistungskompensation!$Z$28:$AA$28</c:f>
              <c:numCache>
                <c:formatCode>General</c:formatCode>
                <c:ptCount val="2"/>
                <c:pt idx="0">
                  <c:v>0</c:v>
                </c:pt>
                <c:pt idx="1">
                  <c:v>6.3360869565217399</c:v>
                </c:pt>
              </c:numCache>
            </c:numRef>
          </c:xVal>
          <c:yVal>
            <c:numRef>
              <c:f>Blindleistungskompensation!$AB$28:$AC$28</c:f>
              <c:numCache>
                <c:formatCode>General</c:formatCode>
                <c:ptCount val="2"/>
                <c:pt idx="0">
                  <c:v>0</c:v>
                </c:pt>
                <c:pt idx="1">
                  <c:v>-7.2122487298361078</c:v>
                </c:pt>
              </c:numCache>
            </c:numRef>
          </c:yVal>
          <c:smooth val="0"/>
        </c:ser>
        <c:ser>
          <c:idx val="1"/>
          <c:order val="1"/>
          <c:tx>
            <c:v>IC</c:v>
          </c:tx>
          <c:spPr>
            <a:ln w="25400">
              <a:solidFill>
                <a:srgbClr val="92D050"/>
              </a:solidFill>
              <a:tailEnd type="stealth"/>
            </a:ln>
          </c:spPr>
          <c:marker>
            <c:symbol val="none"/>
          </c:marker>
          <c:xVal>
            <c:numRef>
              <c:f>Blindleistungskompensation!$Z$29:$AA$29</c:f>
              <c:numCache>
                <c:formatCode>General</c:formatCode>
                <c:ptCount val="2"/>
                <c:pt idx="0">
                  <c:v>6.3360869565217399</c:v>
                </c:pt>
                <c:pt idx="1">
                  <c:v>6.3360869565217399</c:v>
                </c:pt>
              </c:numCache>
            </c:numRef>
          </c:xVal>
          <c:yVal>
            <c:numRef>
              <c:f>Blindleistungskompensation!$AB$29:$AC$29</c:f>
              <c:numCache>
                <c:formatCode>General</c:formatCode>
                <c:ptCount val="2"/>
                <c:pt idx="0">
                  <c:v>-7.2122487298361078</c:v>
                </c:pt>
                <c:pt idx="1">
                  <c:v>-2.2265411885891062</c:v>
                </c:pt>
              </c:numCache>
            </c:numRef>
          </c:yVal>
          <c:smooth val="0"/>
        </c:ser>
        <c:ser>
          <c:idx val="2"/>
          <c:order val="2"/>
          <c:tx>
            <c:v>I_Gesamt</c:v>
          </c:tx>
          <c:spPr>
            <a:ln w="25400">
              <a:solidFill>
                <a:srgbClr val="7030A0"/>
              </a:solidFill>
              <a:tailEnd type="stealth"/>
            </a:ln>
          </c:spPr>
          <c:marker>
            <c:symbol val="none"/>
          </c:marker>
          <c:xVal>
            <c:numRef>
              <c:f>Blindleistungskompensation!$Z$30:$AA$30</c:f>
              <c:numCache>
                <c:formatCode>General</c:formatCode>
                <c:ptCount val="2"/>
                <c:pt idx="0">
                  <c:v>0</c:v>
                </c:pt>
                <c:pt idx="1">
                  <c:v>6.3360869565217399</c:v>
                </c:pt>
              </c:numCache>
            </c:numRef>
          </c:xVal>
          <c:yVal>
            <c:numRef>
              <c:f>Blindleistungskompensation!$AB$30:$AC$30</c:f>
              <c:numCache>
                <c:formatCode>General</c:formatCode>
                <c:ptCount val="2"/>
                <c:pt idx="0">
                  <c:v>0</c:v>
                </c:pt>
                <c:pt idx="1">
                  <c:v>-2.2265411885891062</c:v>
                </c:pt>
              </c:numCache>
            </c:numRef>
          </c:yVal>
          <c:smooth val="0"/>
        </c:ser>
        <c:ser>
          <c:idx val="3"/>
          <c:order val="3"/>
          <c:spPr>
            <a:ln>
              <a:noFill/>
            </a:ln>
          </c:spPr>
          <c:marker>
            <c:symbol val="none"/>
          </c:marker>
          <c:xVal>
            <c:numRef>
              <c:f>Blindleistungskompensation!$Z$31:$AA$31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Blindleistungskompensation!$AB$31:$AC$31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52736"/>
        <c:axId val="136528256"/>
      </c:scatterChart>
      <c:valAx>
        <c:axId val="1344527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6528256"/>
        <c:crosses val="autoZero"/>
        <c:crossBetween val="midCat"/>
      </c:valAx>
      <c:valAx>
        <c:axId val="136528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452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Iges</c:v>
          </c:tx>
          <c:marker>
            <c:symbol val="none"/>
          </c:marker>
          <c:xVal>
            <c:numRef>
              <c:f>Blindleistungskompensation!$P$37:$P$758</c:f>
              <c:numCache>
                <c:formatCode>General</c:formatCode>
                <c:ptCount val="722"/>
                <c:pt idx="0">
                  <c:v>-360</c:v>
                </c:pt>
                <c:pt idx="1">
                  <c:v>-359</c:v>
                </c:pt>
                <c:pt idx="2">
                  <c:v>-358</c:v>
                </c:pt>
                <c:pt idx="3">
                  <c:v>-357</c:v>
                </c:pt>
                <c:pt idx="4">
                  <c:v>-356</c:v>
                </c:pt>
                <c:pt idx="5">
                  <c:v>-355</c:v>
                </c:pt>
                <c:pt idx="6">
                  <c:v>-354</c:v>
                </c:pt>
                <c:pt idx="7">
                  <c:v>-353</c:v>
                </c:pt>
                <c:pt idx="8">
                  <c:v>-352</c:v>
                </c:pt>
                <c:pt idx="9">
                  <c:v>-351</c:v>
                </c:pt>
                <c:pt idx="10">
                  <c:v>-350</c:v>
                </c:pt>
                <c:pt idx="11">
                  <c:v>-349</c:v>
                </c:pt>
                <c:pt idx="12">
                  <c:v>-348</c:v>
                </c:pt>
                <c:pt idx="13">
                  <c:v>-347</c:v>
                </c:pt>
                <c:pt idx="14">
                  <c:v>-346</c:v>
                </c:pt>
                <c:pt idx="15">
                  <c:v>-345</c:v>
                </c:pt>
                <c:pt idx="16">
                  <c:v>-344</c:v>
                </c:pt>
                <c:pt idx="17">
                  <c:v>-343</c:v>
                </c:pt>
                <c:pt idx="18">
                  <c:v>-342</c:v>
                </c:pt>
                <c:pt idx="19">
                  <c:v>-341</c:v>
                </c:pt>
                <c:pt idx="20">
                  <c:v>-340</c:v>
                </c:pt>
                <c:pt idx="21">
                  <c:v>-339</c:v>
                </c:pt>
                <c:pt idx="22">
                  <c:v>-338</c:v>
                </c:pt>
                <c:pt idx="23">
                  <c:v>-337</c:v>
                </c:pt>
                <c:pt idx="24">
                  <c:v>-336</c:v>
                </c:pt>
                <c:pt idx="25">
                  <c:v>-335</c:v>
                </c:pt>
                <c:pt idx="26">
                  <c:v>-334</c:v>
                </c:pt>
                <c:pt idx="27">
                  <c:v>-333</c:v>
                </c:pt>
                <c:pt idx="28">
                  <c:v>-332</c:v>
                </c:pt>
                <c:pt idx="29">
                  <c:v>-331</c:v>
                </c:pt>
                <c:pt idx="30">
                  <c:v>-330</c:v>
                </c:pt>
                <c:pt idx="31">
                  <c:v>-329</c:v>
                </c:pt>
                <c:pt idx="32">
                  <c:v>-328</c:v>
                </c:pt>
                <c:pt idx="33">
                  <c:v>-327</c:v>
                </c:pt>
                <c:pt idx="34">
                  <c:v>-326</c:v>
                </c:pt>
                <c:pt idx="35">
                  <c:v>-325</c:v>
                </c:pt>
                <c:pt idx="36">
                  <c:v>-324</c:v>
                </c:pt>
                <c:pt idx="37">
                  <c:v>-323</c:v>
                </c:pt>
                <c:pt idx="38">
                  <c:v>-322</c:v>
                </c:pt>
                <c:pt idx="39">
                  <c:v>-321</c:v>
                </c:pt>
                <c:pt idx="40">
                  <c:v>-320</c:v>
                </c:pt>
                <c:pt idx="41">
                  <c:v>-319</c:v>
                </c:pt>
                <c:pt idx="42">
                  <c:v>-318</c:v>
                </c:pt>
                <c:pt idx="43">
                  <c:v>-317</c:v>
                </c:pt>
                <c:pt idx="44">
                  <c:v>-316</c:v>
                </c:pt>
                <c:pt idx="45">
                  <c:v>-315</c:v>
                </c:pt>
                <c:pt idx="46">
                  <c:v>-314</c:v>
                </c:pt>
                <c:pt idx="47">
                  <c:v>-313</c:v>
                </c:pt>
                <c:pt idx="48">
                  <c:v>-312</c:v>
                </c:pt>
                <c:pt idx="49">
                  <c:v>-311</c:v>
                </c:pt>
                <c:pt idx="50">
                  <c:v>-310</c:v>
                </c:pt>
                <c:pt idx="51">
                  <c:v>-309</c:v>
                </c:pt>
                <c:pt idx="52">
                  <c:v>-308</c:v>
                </c:pt>
                <c:pt idx="53">
                  <c:v>-307</c:v>
                </c:pt>
                <c:pt idx="54">
                  <c:v>-306</c:v>
                </c:pt>
                <c:pt idx="55">
                  <c:v>-305</c:v>
                </c:pt>
                <c:pt idx="56">
                  <c:v>-304</c:v>
                </c:pt>
                <c:pt idx="57">
                  <c:v>-303</c:v>
                </c:pt>
                <c:pt idx="58">
                  <c:v>-302</c:v>
                </c:pt>
                <c:pt idx="59">
                  <c:v>-301</c:v>
                </c:pt>
                <c:pt idx="60">
                  <c:v>-300</c:v>
                </c:pt>
                <c:pt idx="61">
                  <c:v>-299</c:v>
                </c:pt>
                <c:pt idx="62">
                  <c:v>-298</c:v>
                </c:pt>
                <c:pt idx="63">
                  <c:v>-297</c:v>
                </c:pt>
                <c:pt idx="64">
                  <c:v>-296</c:v>
                </c:pt>
                <c:pt idx="65">
                  <c:v>-295</c:v>
                </c:pt>
                <c:pt idx="66">
                  <c:v>-294</c:v>
                </c:pt>
                <c:pt idx="67">
                  <c:v>-293</c:v>
                </c:pt>
                <c:pt idx="68">
                  <c:v>-292</c:v>
                </c:pt>
                <c:pt idx="69">
                  <c:v>-291</c:v>
                </c:pt>
                <c:pt idx="70">
                  <c:v>-290</c:v>
                </c:pt>
                <c:pt idx="71">
                  <c:v>-289</c:v>
                </c:pt>
                <c:pt idx="72">
                  <c:v>-288</c:v>
                </c:pt>
                <c:pt idx="73">
                  <c:v>-287</c:v>
                </c:pt>
                <c:pt idx="74">
                  <c:v>-286</c:v>
                </c:pt>
                <c:pt idx="75">
                  <c:v>-285</c:v>
                </c:pt>
                <c:pt idx="76">
                  <c:v>-284</c:v>
                </c:pt>
                <c:pt idx="77">
                  <c:v>-283</c:v>
                </c:pt>
                <c:pt idx="78">
                  <c:v>-282</c:v>
                </c:pt>
                <c:pt idx="79">
                  <c:v>-281</c:v>
                </c:pt>
                <c:pt idx="80">
                  <c:v>-280</c:v>
                </c:pt>
                <c:pt idx="81">
                  <c:v>-279</c:v>
                </c:pt>
                <c:pt idx="82">
                  <c:v>-278</c:v>
                </c:pt>
                <c:pt idx="83">
                  <c:v>-277</c:v>
                </c:pt>
                <c:pt idx="84">
                  <c:v>-276</c:v>
                </c:pt>
                <c:pt idx="85">
                  <c:v>-275</c:v>
                </c:pt>
                <c:pt idx="86">
                  <c:v>-274</c:v>
                </c:pt>
                <c:pt idx="87">
                  <c:v>-273</c:v>
                </c:pt>
                <c:pt idx="88">
                  <c:v>-272</c:v>
                </c:pt>
                <c:pt idx="89">
                  <c:v>-271</c:v>
                </c:pt>
                <c:pt idx="90">
                  <c:v>-270</c:v>
                </c:pt>
                <c:pt idx="91">
                  <c:v>-269</c:v>
                </c:pt>
                <c:pt idx="92">
                  <c:v>-268</c:v>
                </c:pt>
                <c:pt idx="93">
                  <c:v>-267</c:v>
                </c:pt>
                <c:pt idx="94">
                  <c:v>-266</c:v>
                </c:pt>
                <c:pt idx="95">
                  <c:v>-265</c:v>
                </c:pt>
                <c:pt idx="96">
                  <c:v>-264</c:v>
                </c:pt>
                <c:pt idx="97">
                  <c:v>-263</c:v>
                </c:pt>
                <c:pt idx="98">
                  <c:v>-262</c:v>
                </c:pt>
                <c:pt idx="99">
                  <c:v>-261</c:v>
                </c:pt>
                <c:pt idx="100">
                  <c:v>-260</c:v>
                </c:pt>
                <c:pt idx="101">
                  <c:v>-259</c:v>
                </c:pt>
                <c:pt idx="102">
                  <c:v>-258</c:v>
                </c:pt>
                <c:pt idx="103">
                  <c:v>-257</c:v>
                </c:pt>
                <c:pt idx="104">
                  <c:v>-256</c:v>
                </c:pt>
                <c:pt idx="105">
                  <c:v>-255</c:v>
                </c:pt>
                <c:pt idx="106">
                  <c:v>-254</c:v>
                </c:pt>
                <c:pt idx="107">
                  <c:v>-253</c:v>
                </c:pt>
                <c:pt idx="108">
                  <c:v>-252</c:v>
                </c:pt>
                <c:pt idx="109">
                  <c:v>-251</c:v>
                </c:pt>
                <c:pt idx="110">
                  <c:v>-250</c:v>
                </c:pt>
                <c:pt idx="111">
                  <c:v>-249</c:v>
                </c:pt>
                <c:pt idx="112">
                  <c:v>-248</c:v>
                </c:pt>
                <c:pt idx="113">
                  <c:v>-247</c:v>
                </c:pt>
                <c:pt idx="114">
                  <c:v>-246</c:v>
                </c:pt>
                <c:pt idx="115">
                  <c:v>-245</c:v>
                </c:pt>
                <c:pt idx="116">
                  <c:v>-244</c:v>
                </c:pt>
                <c:pt idx="117">
                  <c:v>-243</c:v>
                </c:pt>
                <c:pt idx="118">
                  <c:v>-242</c:v>
                </c:pt>
                <c:pt idx="119">
                  <c:v>-241</c:v>
                </c:pt>
                <c:pt idx="120">
                  <c:v>-240</c:v>
                </c:pt>
                <c:pt idx="121">
                  <c:v>-239</c:v>
                </c:pt>
                <c:pt idx="122">
                  <c:v>-238</c:v>
                </c:pt>
                <c:pt idx="123">
                  <c:v>-237</c:v>
                </c:pt>
                <c:pt idx="124">
                  <c:v>-236</c:v>
                </c:pt>
                <c:pt idx="125">
                  <c:v>-235</c:v>
                </c:pt>
                <c:pt idx="126">
                  <c:v>-234</c:v>
                </c:pt>
                <c:pt idx="127">
                  <c:v>-233</c:v>
                </c:pt>
                <c:pt idx="128">
                  <c:v>-232</c:v>
                </c:pt>
                <c:pt idx="129">
                  <c:v>-231</c:v>
                </c:pt>
                <c:pt idx="130">
                  <c:v>-230</c:v>
                </c:pt>
                <c:pt idx="131">
                  <c:v>-229</c:v>
                </c:pt>
                <c:pt idx="132">
                  <c:v>-228</c:v>
                </c:pt>
                <c:pt idx="133">
                  <c:v>-227</c:v>
                </c:pt>
                <c:pt idx="134">
                  <c:v>-226</c:v>
                </c:pt>
                <c:pt idx="135">
                  <c:v>-225</c:v>
                </c:pt>
                <c:pt idx="136">
                  <c:v>-224</c:v>
                </c:pt>
                <c:pt idx="137">
                  <c:v>-223</c:v>
                </c:pt>
                <c:pt idx="138">
                  <c:v>-222</c:v>
                </c:pt>
                <c:pt idx="139">
                  <c:v>-221</c:v>
                </c:pt>
                <c:pt idx="140">
                  <c:v>-220</c:v>
                </c:pt>
                <c:pt idx="141">
                  <c:v>-219</c:v>
                </c:pt>
                <c:pt idx="142">
                  <c:v>-218</c:v>
                </c:pt>
                <c:pt idx="143">
                  <c:v>-217</c:v>
                </c:pt>
                <c:pt idx="144">
                  <c:v>-216</c:v>
                </c:pt>
                <c:pt idx="145">
                  <c:v>-215</c:v>
                </c:pt>
                <c:pt idx="146">
                  <c:v>-214</c:v>
                </c:pt>
                <c:pt idx="147">
                  <c:v>-213</c:v>
                </c:pt>
                <c:pt idx="148">
                  <c:v>-212</c:v>
                </c:pt>
                <c:pt idx="149">
                  <c:v>-211</c:v>
                </c:pt>
                <c:pt idx="150">
                  <c:v>-210</c:v>
                </c:pt>
                <c:pt idx="151">
                  <c:v>-209</c:v>
                </c:pt>
                <c:pt idx="152">
                  <c:v>-208</c:v>
                </c:pt>
                <c:pt idx="153">
                  <c:v>-207</c:v>
                </c:pt>
                <c:pt idx="154">
                  <c:v>-206</c:v>
                </c:pt>
                <c:pt idx="155">
                  <c:v>-205</c:v>
                </c:pt>
                <c:pt idx="156">
                  <c:v>-204</c:v>
                </c:pt>
                <c:pt idx="157">
                  <c:v>-203</c:v>
                </c:pt>
                <c:pt idx="158">
                  <c:v>-202</c:v>
                </c:pt>
                <c:pt idx="159">
                  <c:v>-201</c:v>
                </c:pt>
                <c:pt idx="160">
                  <c:v>-200</c:v>
                </c:pt>
                <c:pt idx="161">
                  <c:v>-199</c:v>
                </c:pt>
                <c:pt idx="162">
                  <c:v>-198</c:v>
                </c:pt>
                <c:pt idx="163">
                  <c:v>-197</c:v>
                </c:pt>
                <c:pt idx="164">
                  <c:v>-196</c:v>
                </c:pt>
                <c:pt idx="165">
                  <c:v>-195</c:v>
                </c:pt>
                <c:pt idx="166">
                  <c:v>-194</c:v>
                </c:pt>
                <c:pt idx="167">
                  <c:v>-193</c:v>
                </c:pt>
                <c:pt idx="168">
                  <c:v>-192</c:v>
                </c:pt>
                <c:pt idx="169">
                  <c:v>-191</c:v>
                </c:pt>
                <c:pt idx="170">
                  <c:v>-190</c:v>
                </c:pt>
                <c:pt idx="171">
                  <c:v>-189</c:v>
                </c:pt>
                <c:pt idx="172">
                  <c:v>-188</c:v>
                </c:pt>
                <c:pt idx="173">
                  <c:v>-187</c:v>
                </c:pt>
                <c:pt idx="174">
                  <c:v>-186</c:v>
                </c:pt>
                <c:pt idx="175">
                  <c:v>-185</c:v>
                </c:pt>
                <c:pt idx="176">
                  <c:v>-184</c:v>
                </c:pt>
                <c:pt idx="177">
                  <c:v>-183</c:v>
                </c:pt>
                <c:pt idx="178">
                  <c:v>-182</c:v>
                </c:pt>
                <c:pt idx="179">
                  <c:v>-181</c:v>
                </c:pt>
                <c:pt idx="180">
                  <c:v>-180</c:v>
                </c:pt>
                <c:pt idx="181">
                  <c:v>-179</c:v>
                </c:pt>
                <c:pt idx="182">
                  <c:v>-178</c:v>
                </c:pt>
                <c:pt idx="183">
                  <c:v>-177</c:v>
                </c:pt>
                <c:pt idx="184">
                  <c:v>-176</c:v>
                </c:pt>
                <c:pt idx="185">
                  <c:v>-175</c:v>
                </c:pt>
                <c:pt idx="186">
                  <c:v>-174</c:v>
                </c:pt>
                <c:pt idx="187">
                  <c:v>-173</c:v>
                </c:pt>
                <c:pt idx="188">
                  <c:v>-172</c:v>
                </c:pt>
                <c:pt idx="189">
                  <c:v>-171</c:v>
                </c:pt>
                <c:pt idx="190">
                  <c:v>-170</c:v>
                </c:pt>
                <c:pt idx="191">
                  <c:v>-169</c:v>
                </c:pt>
                <c:pt idx="192">
                  <c:v>-168</c:v>
                </c:pt>
                <c:pt idx="193">
                  <c:v>-167</c:v>
                </c:pt>
                <c:pt idx="194">
                  <c:v>-166</c:v>
                </c:pt>
                <c:pt idx="195">
                  <c:v>-165</c:v>
                </c:pt>
                <c:pt idx="196">
                  <c:v>-164</c:v>
                </c:pt>
                <c:pt idx="197">
                  <c:v>-163</c:v>
                </c:pt>
                <c:pt idx="198">
                  <c:v>-162</c:v>
                </c:pt>
                <c:pt idx="199">
                  <c:v>-161</c:v>
                </c:pt>
                <c:pt idx="200">
                  <c:v>-160</c:v>
                </c:pt>
                <c:pt idx="201">
                  <c:v>-159</c:v>
                </c:pt>
                <c:pt idx="202">
                  <c:v>-158</c:v>
                </c:pt>
                <c:pt idx="203">
                  <c:v>-157</c:v>
                </c:pt>
                <c:pt idx="204">
                  <c:v>-156</c:v>
                </c:pt>
                <c:pt idx="205">
                  <c:v>-155</c:v>
                </c:pt>
                <c:pt idx="206">
                  <c:v>-154</c:v>
                </c:pt>
                <c:pt idx="207">
                  <c:v>-153</c:v>
                </c:pt>
                <c:pt idx="208">
                  <c:v>-152</c:v>
                </c:pt>
                <c:pt idx="209">
                  <c:v>-151</c:v>
                </c:pt>
                <c:pt idx="210">
                  <c:v>-150</c:v>
                </c:pt>
                <c:pt idx="211">
                  <c:v>-149</c:v>
                </c:pt>
                <c:pt idx="212">
                  <c:v>-148</c:v>
                </c:pt>
                <c:pt idx="213">
                  <c:v>-147</c:v>
                </c:pt>
                <c:pt idx="214">
                  <c:v>-146</c:v>
                </c:pt>
                <c:pt idx="215">
                  <c:v>-145</c:v>
                </c:pt>
                <c:pt idx="216">
                  <c:v>-144</c:v>
                </c:pt>
                <c:pt idx="217">
                  <c:v>-143</c:v>
                </c:pt>
                <c:pt idx="218">
                  <c:v>-142</c:v>
                </c:pt>
                <c:pt idx="219">
                  <c:v>-141</c:v>
                </c:pt>
                <c:pt idx="220">
                  <c:v>-140</c:v>
                </c:pt>
                <c:pt idx="221">
                  <c:v>-139</c:v>
                </c:pt>
                <c:pt idx="222">
                  <c:v>-138</c:v>
                </c:pt>
                <c:pt idx="223">
                  <c:v>-137</c:v>
                </c:pt>
                <c:pt idx="224">
                  <c:v>-136</c:v>
                </c:pt>
                <c:pt idx="225">
                  <c:v>-135</c:v>
                </c:pt>
                <c:pt idx="226">
                  <c:v>-134</c:v>
                </c:pt>
                <c:pt idx="227">
                  <c:v>-133</c:v>
                </c:pt>
                <c:pt idx="228">
                  <c:v>-132</c:v>
                </c:pt>
                <c:pt idx="229">
                  <c:v>-131</c:v>
                </c:pt>
                <c:pt idx="230">
                  <c:v>-130</c:v>
                </c:pt>
                <c:pt idx="231">
                  <c:v>-129</c:v>
                </c:pt>
                <c:pt idx="232">
                  <c:v>-128</c:v>
                </c:pt>
                <c:pt idx="233">
                  <c:v>-127</c:v>
                </c:pt>
                <c:pt idx="234">
                  <c:v>-126</c:v>
                </c:pt>
                <c:pt idx="235">
                  <c:v>-125</c:v>
                </c:pt>
                <c:pt idx="236">
                  <c:v>-124</c:v>
                </c:pt>
                <c:pt idx="237">
                  <c:v>-123</c:v>
                </c:pt>
                <c:pt idx="238">
                  <c:v>-122</c:v>
                </c:pt>
                <c:pt idx="239">
                  <c:v>-121</c:v>
                </c:pt>
                <c:pt idx="240">
                  <c:v>-120</c:v>
                </c:pt>
                <c:pt idx="241">
                  <c:v>-119</c:v>
                </c:pt>
                <c:pt idx="242">
                  <c:v>-118</c:v>
                </c:pt>
                <c:pt idx="243">
                  <c:v>-117</c:v>
                </c:pt>
                <c:pt idx="244">
                  <c:v>-116</c:v>
                </c:pt>
                <c:pt idx="245">
                  <c:v>-115</c:v>
                </c:pt>
                <c:pt idx="246">
                  <c:v>-114</c:v>
                </c:pt>
                <c:pt idx="247">
                  <c:v>-113</c:v>
                </c:pt>
                <c:pt idx="248">
                  <c:v>-112</c:v>
                </c:pt>
                <c:pt idx="249">
                  <c:v>-111</c:v>
                </c:pt>
                <c:pt idx="250">
                  <c:v>-110</c:v>
                </c:pt>
                <c:pt idx="251">
                  <c:v>-109</c:v>
                </c:pt>
                <c:pt idx="252">
                  <c:v>-108</c:v>
                </c:pt>
                <c:pt idx="253">
                  <c:v>-107</c:v>
                </c:pt>
                <c:pt idx="254">
                  <c:v>-106</c:v>
                </c:pt>
                <c:pt idx="255">
                  <c:v>-105</c:v>
                </c:pt>
                <c:pt idx="256">
                  <c:v>-104</c:v>
                </c:pt>
                <c:pt idx="257">
                  <c:v>-103</c:v>
                </c:pt>
                <c:pt idx="258">
                  <c:v>-102</c:v>
                </c:pt>
                <c:pt idx="259">
                  <c:v>-101</c:v>
                </c:pt>
                <c:pt idx="260">
                  <c:v>-100</c:v>
                </c:pt>
                <c:pt idx="261">
                  <c:v>-99</c:v>
                </c:pt>
                <c:pt idx="262">
                  <c:v>-98</c:v>
                </c:pt>
                <c:pt idx="263">
                  <c:v>-97</c:v>
                </c:pt>
                <c:pt idx="264">
                  <c:v>-96</c:v>
                </c:pt>
                <c:pt idx="265">
                  <c:v>-95</c:v>
                </c:pt>
                <c:pt idx="266">
                  <c:v>-94</c:v>
                </c:pt>
                <c:pt idx="267">
                  <c:v>-93</c:v>
                </c:pt>
                <c:pt idx="268">
                  <c:v>-92</c:v>
                </c:pt>
                <c:pt idx="269">
                  <c:v>-91</c:v>
                </c:pt>
                <c:pt idx="270">
                  <c:v>-90</c:v>
                </c:pt>
                <c:pt idx="271">
                  <c:v>-89</c:v>
                </c:pt>
                <c:pt idx="272">
                  <c:v>-88</c:v>
                </c:pt>
                <c:pt idx="273">
                  <c:v>-87</c:v>
                </c:pt>
                <c:pt idx="274">
                  <c:v>-86</c:v>
                </c:pt>
                <c:pt idx="275">
                  <c:v>-85</c:v>
                </c:pt>
                <c:pt idx="276">
                  <c:v>-84</c:v>
                </c:pt>
                <c:pt idx="277">
                  <c:v>-83</c:v>
                </c:pt>
                <c:pt idx="278">
                  <c:v>-82</c:v>
                </c:pt>
                <c:pt idx="279">
                  <c:v>-81</c:v>
                </c:pt>
                <c:pt idx="280">
                  <c:v>-80</c:v>
                </c:pt>
                <c:pt idx="281">
                  <c:v>-79</c:v>
                </c:pt>
                <c:pt idx="282">
                  <c:v>-78</c:v>
                </c:pt>
                <c:pt idx="283">
                  <c:v>-77</c:v>
                </c:pt>
                <c:pt idx="284">
                  <c:v>-76</c:v>
                </c:pt>
                <c:pt idx="285">
                  <c:v>-75</c:v>
                </c:pt>
                <c:pt idx="286">
                  <c:v>-74</c:v>
                </c:pt>
                <c:pt idx="287">
                  <c:v>-73</c:v>
                </c:pt>
                <c:pt idx="288">
                  <c:v>-72</c:v>
                </c:pt>
                <c:pt idx="289">
                  <c:v>-71</c:v>
                </c:pt>
                <c:pt idx="290">
                  <c:v>-70</c:v>
                </c:pt>
                <c:pt idx="291">
                  <c:v>-69</c:v>
                </c:pt>
                <c:pt idx="292">
                  <c:v>-68</c:v>
                </c:pt>
                <c:pt idx="293">
                  <c:v>-67</c:v>
                </c:pt>
                <c:pt idx="294">
                  <c:v>-66</c:v>
                </c:pt>
                <c:pt idx="295">
                  <c:v>-65</c:v>
                </c:pt>
                <c:pt idx="296">
                  <c:v>-64</c:v>
                </c:pt>
                <c:pt idx="297">
                  <c:v>-63</c:v>
                </c:pt>
                <c:pt idx="298">
                  <c:v>-62</c:v>
                </c:pt>
                <c:pt idx="299">
                  <c:v>-61</c:v>
                </c:pt>
                <c:pt idx="300">
                  <c:v>-60</c:v>
                </c:pt>
                <c:pt idx="301">
                  <c:v>-59</c:v>
                </c:pt>
                <c:pt idx="302">
                  <c:v>-58</c:v>
                </c:pt>
                <c:pt idx="303">
                  <c:v>-57</c:v>
                </c:pt>
                <c:pt idx="304">
                  <c:v>-56</c:v>
                </c:pt>
                <c:pt idx="305">
                  <c:v>-55</c:v>
                </c:pt>
                <c:pt idx="306">
                  <c:v>-54</c:v>
                </c:pt>
                <c:pt idx="307">
                  <c:v>-53</c:v>
                </c:pt>
                <c:pt idx="308">
                  <c:v>-52</c:v>
                </c:pt>
                <c:pt idx="309">
                  <c:v>-51</c:v>
                </c:pt>
                <c:pt idx="310">
                  <c:v>-50</c:v>
                </c:pt>
                <c:pt idx="311">
                  <c:v>-49</c:v>
                </c:pt>
                <c:pt idx="312">
                  <c:v>-48</c:v>
                </c:pt>
                <c:pt idx="313">
                  <c:v>-47</c:v>
                </c:pt>
                <c:pt idx="314">
                  <c:v>-46</c:v>
                </c:pt>
                <c:pt idx="315">
                  <c:v>-45</c:v>
                </c:pt>
                <c:pt idx="316">
                  <c:v>-44</c:v>
                </c:pt>
                <c:pt idx="317">
                  <c:v>-43</c:v>
                </c:pt>
                <c:pt idx="318">
                  <c:v>-42</c:v>
                </c:pt>
                <c:pt idx="319">
                  <c:v>-41</c:v>
                </c:pt>
                <c:pt idx="320">
                  <c:v>-40</c:v>
                </c:pt>
                <c:pt idx="321">
                  <c:v>-39</c:v>
                </c:pt>
                <c:pt idx="322">
                  <c:v>-38</c:v>
                </c:pt>
                <c:pt idx="323">
                  <c:v>-37</c:v>
                </c:pt>
                <c:pt idx="324">
                  <c:v>-36</c:v>
                </c:pt>
                <c:pt idx="325">
                  <c:v>-35</c:v>
                </c:pt>
                <c:pt idx="326">
                  <c:v>-34</c:v>
                </c:pt>
                <c:pt idx="327">
                  <c:v>-33</c:v>
                </c:pt>
                <c:pt idx="328">
                  <c:v>-32</c:v>
                </c:pt>
                <c:pt idx="329">
                  <c:v>-31</c:v>
                </c:pt>
                <c:pt idx="330">
                  <c:v>-30</c:v>
                </c:pt>
                <c:pt idx="331">
                  <c:v>-29</c:v>
                </c:pt>
                <c:pt idx="332">
                  <c:v>-28</c:v>
                </c:pt>
                <c:pt idx="333">
                  <c:v>-27</c:v>
                </c:pt>
                <c:pt idx="334">
                  <c:v>-26</c:v>
                </c:pt>
                <c:pt idx="335">
                  <c:v>-25</c:v>
                </c:pt>
                <c:pt idx="336">
                  <c:v>-24</c:v>
                </c:pt>
                <c:pt idx="337">
                  <c:v>-23</c:v>
                </c:pt>
                <c:pt idx="338">
                  <c:v>-22</c:v>
                </c:pt>
                <c:pt idx="339">
                  <c:v>-21</c:v>
                </c:pt>
                <c:pt idx="340">
                  <c:v>-20</c:v>
                </c:pt>
                <c:pt idx="341">
                  <c:v>-19</c:v>
                </c:pt>
                <c:pt idx="342">
                  <c:v>-18</c:v>
                </c:pt>
                <c:pt idx="343">
                  <c:v>-17</c:v>
                </c:pt>
                <c:pt idx="344">
                  <c:v>-16</c:v>
                </c:pt>
                <c:pt idx="345">
                  <c:v>-15</c:v>
                </c:pt>
                <c:pt idx="346">
                  <c:v>-14</c:v>
                </c:pt>
                <c:pt idx="347">
                  <c:v>-13</c:v>
                </c:pt>
                <c:pt idx="348">
                  <c:v>-12</c:v>
                </c:pt>
                <c:pt idx="349">
                  <c:v>-11</c:v>
                </c:pt>
                <c:pt idx="350">
                  <c:v>-10</c:v>
                </c:pt>
                <c:pt idx="351">
                  <c:v>-9</c:v>
                </c:pt>
                <c:pt idx="352">
                  <c:v>-8</c:v>
                </c:pt>
                <c:pt idx="353">
                  <c:v>-7</c:v>
                </c:pt>
                <c:pt idx="354">
                  <c:v>-6</c:v>
                </c:pt>
                <c:pt idx="355">
                  <c:v>-5</c:v>
                </c:pt>
                <c:pt idx="356">
                  <c:v>-4</c:v>
                </c:pt>
                <c:pt idx="357">
                  <c:v>-3</c:v>
                </c:pt>
                <c:pt idx="358">
                  <c:v>-2</c:v>
                </c:pt>
                <c:pt idx="359">
                  <c:v>-1</c:v>
                </c:pt>
                <c:pt idx="360">
                  <c:v>0</c:v>
                </c:pt>
                <c:pt idx="361">
                  <c:v>1</c:v>
                </c:pt>
                <c:pt idx="362">
                  <c:v>2</c:v>
                </c:pt>
                <c:pt idx="363">
                  <c:v>3</c:v>
                </c:pt>
                <c:pt idx="364">
                  <c:v>4</c:v>
                </c:pt>
                <c:pt idx="365">
                  <c:v>5</c:v>
                </c:pt>
                <c:pt idx="366">
                  <c:v>6</c:v>
                </c:pt>
                <c:pt idx="367">
                  <c:v>7</c:v>
                </c:pt>
                <c:pt idx="368">
                  <c:v>8</c:v>
                </c:pt>
                <c:pt idx="369">
                  <c:v>9</c:v>
                </c:pt>
                <c:pt idx="370">
                  <c:v>10</c:v>
                </c:pt>
                <c:pt idx="371">
                  <c:v>11</c:v>
                </c:pt>
                <c:pt idx="372">
                  <c:v>12</c:v>
                </c:pt>
                <c:pt idx="373">
                  <c:v>13</c:v>
                </c:pt>
                <c:pt idx="374">
                  <c:v>14</c:v>
                </c:pt>
                <c:pt idx="375">
                  <c:v>15</c:v>
                </c:pt>
                <c:pt idx="376">
                  <c:v>16</c:v>
                </c:pt>
                <c:pt idx="377">
                  <c:v>17</c:v>
                </c:pt>
                <c:pt idx="378">
                  <c:v>18</c:v>
                </c:pt>
                <c:pt idx="379">
                  <c:v>19</c:v>
                </c:pt>
                <c:pt idx="380">
                  <c:v>20</c:v>
                </c:pt>
                <c:pt idx="381">
                  <c:v>21</c:v>
                </c:pt>
                <c:pt idx="382">
                  <c:v>22</c:v>
                </c:pt>
                <c:pt idx="383">
                  <c:v>23</c:v>
                </c:pt>
                <c:pt idx="384">
                  <c:v>24</c:v>
                </c:pt>
                <c:pt idx="385">
                  <c:v>25</c:v>
                </c:pt>
                <c:pt idx="386">
                  <c:v>26</c:v>
                </c:pt>
                <c:pt idx="387">
                  <c:v>27</c:v>
                </c:pt>
                <c:pt idx="388">
                  <c:v>28</c:v>
                </c:pt>
                <c:pt idx="389">
                  <c:v>29</c:v>
                </c:pt>
                <c:pt idx="390">
                  <c:v>30</c:v>
                </c:pt>
                <c:pt idx="391">
                  <c:v>31</c:v>
                </c:pt>
                <c:pt idx="392">
                  <c:v>32</c:v>
                </c:pt>
                <c:pt idx="393">
                  <c:v>33</c:v>
                </c:pt>
                <c:pt idx="394">
                  <c:v>34</c:v>
                </c:pt>
                <c:pt idx="395">
                  <c:v>35</c:v>
                </c:pt>
                <c:pt idx="396">
                  <c:v>36</c:v>
                </c:pt>
                <c:pt idx="397">
                  <c:v>37</c:v>
                </c:pt>
                <c:pt idx="398">
                  <c:v>38</c:v>
                </c:pt>
                <c:pt idx="399">
                  <c:v>39</c:v>
                </c:pt>
                <c:pt idx="400">
                  <c:v>40</c:v>
                </c:pt>
                <c:pt idx="401">
                  <c:v>41</c:v>
                </c:pt>
                <c:pt idx="402">
                  <c:v>42</c:v>
                </c:pt>
                <c:pt idx="403">
                  <c:v>43</c:v>
                </c:pt>
                <c:pt idx="404">
                  <c:v>44</c:v>
                </c:pt>
                <c:pt idx="405">
                  <c:v>45</c:v>
                </c:pt>
                <c:pt idx="406">
                  <c:v>46</c:v>
                </c:pt>
                <c:pt idx="407">
                  <c:v>47</c:v>
                </c:pt>
                <c:pt idx="408">
                  <c:v>48</c:v>
                </c:pt>
                <c:pt idx="409">
                  <c:v>49</c:v>
                </c:pt>
                <c:pt idx="410">
                  <c:v>50</c:v>
                </c:pt>
                <c:pt idx="411">
                  <c:v>51</c:v>
                </c:pt>
                <c:pt idx="412">
                  <c:v>52</c:v>
                </c:pt>
                <c:pt idx="413">
                  <c:v>53</c:v>
                </c:pt>
                <c:pt idx="414">
                  <c:v>54</c:v>
                </c:pt>
                <c:pt idx="415">
                  <c:v>55</c:v>
                </c:pt>
                <c:pt idx="416">
                  <c:v>56</c:v>
                </c:pt>
                <c:pt idx="417">
                  <c:v>57</c:v>
                </c:pt>
                <c:pt idx="418">
                  <c:v>58</c:v>
                </c:pt>
                <c:pt idx="419">
                  <c:v>59</c:v>
                </c:pt>
                <c:pt idx="420">
                  <c:v>60</c:v>
                </c:pt>
                <c:pt idx="421">
                  <c:v>61</c:v>
                </c:pt>
                <c:pt idx="422">
                  <c:v>62</c:v>
                </c:pt>
                <c:pt idx="423">
                  <c:v>63</c:v>
                </c:pt>
                <c:pt idx="424">
                  <c:v>64</c:v>
                </c:pt>
                <c:pt idx="425">
                  <c:v>65</c:v>
                </c:pt>
                <c:pt idx="426">
                  <c:v>66</c:v>
                </c:pt>
                <c:pt idx="427">
                  <c:v>67</c:v>
                </c:pt>
                <c:pt idx="428">
                  <c:v>68</c:v>
                </c:pt>
                <c:pt idx="429">
                  <c:v>69</c:v>
                </c:pt>
                <c:pt idx="430">
                  <c:v>70</c:v>
                </c:pt>
                <c:pt idx="431">
                  <c:v>71</c:v>
                </c:pt>
                <c:pt idx="432">
                  <c:v>72</c:v>
                </c:pt>
                <c:pt idx="433">
                  <c:v>73</c:v>
                </c:pt>
                <c:pt idx="434">
                  <c:v>74</c:v>
                </c:pt>
                <c:pt idx="435">
                  <c:v>75</c:v>
                </c:pt>
                <c:pt idx="436">
                  <c:v>76</c:v>
                </c:pt>
                <c:pt idx="437">
                  <c:v>77</c:v>
                </c:pt>
                <c:pt idx="438">
                  <c:v>78</c:v>
                </c:pt>
                <c:pt idx="439">
                  <c:v>79</c:v>
                </c:pt>
                <c:pt idx="440">
                  <c:v>80</c:v>
                </c:pt>
                <c:pt idx="441">
                  <c:v>81</c:v>
                </c:pt>
                <c:pt idx="442">
                  <c:v>82</c:v>
                </c:pt>
                <c:pt idx="443">
                  <c:v>83</c:v>
                </c:pt>
                <c:pt idx="444">
                  <c:v>84</c:v>
                </c:pt>
                <c:pt idx="445">
                  <c:v>85</c:v>
                </c:pt>
                <c:pt idx="446">
                  <c:v>86</c:v>
                </c:pt>
                <c:pt idx="447">
                  <c:v>87</c:v>
                </c:pt>
                <c:pt idx="448">
                  <c:v>88</c:v>
                </c:pt>
                <c:pt idx="449">
                  <c:v>89</c:v>
                </c:pt>
                <c:pt idx="450">
                  <c:v>90</c:v>
                </c:pt>
                <c:pt idx="451">
                  <c:v>91</c:v>
                </c:pt>
                <c:pt idx="452">
                  <c:v>92</c:v>
                </c:pt>
                <c:pt idx="453">
                  <c:v>93</c:v>
                </c:pt>
                <c:pt idx="454">
                  <c:v>94</c:v>
                </c:pt>
                <c:pt idx="455">
                  <c:v>95</c:v>
                </c:pt>
                <c:pt idx="456">
                  <c:v>96</c:v>
                </c:pt>
                <c:pt idx="457">
                  <c:v>97</c:v>
                </c:pt>
                <c:pt idx="458">
                  <c:v>98</c:v>
                </c:pt>
                <c:pt idx="459">
                  <c:v>99</c:v>
                </c:pt>
                <c:pt idx="460">
                  <c:v>100</c:v>
                </c:pt>
                <c:pt idx="461">
                  <c:v>101</c:v>
                </c:pt>
                <c:pt idx="462">
                  <c:v>102</c:v>
                </c:pt>
                <c:pt idx="463">
                  <c:v>103</c:v>
                </c:pt>
                <c:pt idx="464">
                  <c:v>104</c:v>
                </c:pt>
                <c:pt idx="465">
                  <c:v>105</c:v>
                </c:pt>
                <c:pt idx="466">
                  <c:v>106</c:v>
                </c:pt>
                <c:pt idx="467">
                  <c:v>107</c:v>
                </c:pt>
                <c:pt idx="468">
                  <c:v>108</c:v>
                </c:pt>
                <c:pt idx="469">
                  <c:v>109</c:v>
                </c:pt>
                <c:pt idx="470">
                  <c:v>110</c:v>
                </c:pt>
                <c:pt idx="471">
                  <c:v>111</c:v>
                </c:pt>
                <c:pt idx="472">
                  <c:v>112</c:v>
                </c:pt>
                <c:pt idx="473">
                  <c:v>113</c:v>
                </c:pt>
                <c:pt idx="474">
                  <c:v>114</c:v>
                </c:pt>
                <c:pt idx="475">
                  <c:v>115</c:v>
                </c:pt>
                <c:pt idx="476">
                  <c:v>116</c:v>
                </c:pt>
                <c:pt idx="477">
                  <c:v>117</c:v>
                </c:pt>
                <c:pt idx="478">
                  <c:v>118</c:v>
                </c:pt>
                <c:pt idx="479">
                  <c:v>119</c:v>
                </c:pt>
                <c:pt idx="480">
                  <c:v>120</c:v>
                </c:pt>
                <c:pt idx="481">
                  <c:v>121</c:v>
                </c:pt>
                <c:pt idx="482">
                  <c:v>122</c:v>
                </c:pt>
                <c:pt idx="483">
                  <c:v>123</c:v>
                </c:pt>
                <c:pt idx="484">
                  <c:v>124</c:v>
                </c:pt>
                <c:pt idx="485">
                  <c:v>125</c:v>
                </c:pt>
                <c:pt idx="486">
                  <c:v>126</c:v>
                </c:pt>
                <c:pt idx="487">
                  <c:v>127</c:v>
                </c:pt>
                <c:pt idx="488">
                  <c:v>128</c:v>
                </c:pt>
                <c:pt idx="489">
                  <c:v>129</c:v>
                </c:pt>
                <c:pt idx="490">
                  <c:v>130</c:v>
                </c:pt>
                <c:pt idx="491">
                  <c:v>131</c:v>
                </c:pt>
                <c:pt idx="492">
                  <c:v>132</c:v>
                </c:pt>
                <c:pt idx="493">
                  <c:v>133</c:v>
                </c:pt>
                <c:pt idx="494">
                  <c:v>134</c:v>
                </c:pt>
                <c:pt idx="495">
                  <c:v>135</c:v>
                </c:pt>
                <c:pt idx="496">
                  <c:v>136</c:v>
                </c:pt>
                <c:pt idx="497">
                  <c:v>137</c:v>
                </c:pt>
                <c:pt idx="498">
                  <c:v>138</c:v>
                </c:pt>
                <c:pt idx="499">
                  <c:v>139</c:v>
                </c:pt>
                <c:pt idx="500">
                  <c:v>140</c:v>
                </c:pt>
                <c:pt idx="501">
                  <c:v>141</c:v>
                </c:pt>
                <c:pt idx="502">
                  <c:v>142</c:v>
                </c:pt>
                <c:pt idx="503">
                  <c:v>143</c:v>
                </c:pt>
                <c:pt idx="504">
                  <c:v>144</c:v>
                </c:pt>
                <c:pt idx="505">
                  <c:v>145</c:v>
                </c:pt>
                <c:pt idx="506">
                  <c:v>146</c:v>
                </c:pt>
                <c:pt idx="507">
                  <c:v>147</c:v>
                </c:pt>
                <c:pt idx="508">
                  <c:v>148</c:v>
                </c:pt>
                <c:pt idx="509">
                  <c:v>149</c:v>
                </c:pt>
                <c:pt idx="510">
                  <c:v>150</c:v>
                </c:pt>
                <c:pt idx="511">
                  <c:v>151</c:v>
                </c:pt>
                <c:pt idx="512">
                  <c:v>152</c:v>
                </c:pt>
                <c:pt idx="513">
                  <c:v>153</c:v>
                </c:pt>
                <c:pt idx="514">
                  <c:v>154</c:v>
                </c:pt>
                <c:pt idx="515">
                  <c:v>155</c:v>
                </c:pt>
                <c:pt idx="516">
                  <c:v>156</c:v>
                </c:pt>
                <c:pt idx="517">
                  <c:v>157</c:v>
                </c:pt>
                <c:pt idx="518">
                  <c:v>158</c:v>
                </c:pt>
                <c:pt idx="519">
                  <c:v>159</c:v>
                </c:pt>
                <c:pt idx="520">
                  <c:v>160</c:v>
                </c:pt>
                <c:pt idx="521">
                  <c:v>161</c:v>
                </c:pt>
                <c:pt idx="522">
                  <c:v>162</c:v>
                </c:pt>
                <c:pt idx="523">
                  <c:v>163</c:v>
                </c:pt>
                <c:pt idx="524">
                  <c:v>164</c:v>
                </c:pt>
                <c:pt idx="525">
                  <c:v>165</c:v>
                </c:pt>
                <c:pt idx="526">
                  <c:v>166</c:v>
                </c:pt>
                <c:pt idx="527">
                  <c:v>167</c:v>
                </c:pt>
                <c:pt idx="528">
                  <c:v>168</c:v>
                </c:pt>
                <c:pt idx="529">
                  <c:v>169</c:v>
                </c:pt>
                <c:pt idx="530">
                  <c:v>170</c:v>
                </c:pt>
                <c:pt idx="531">
                  <c:v>171</c:v>
                </c:pt>
                <c:pt idx="532">
                  <c:v>172</c:v>
                </c:pt>
                <c:pt idx="533">
                  <c:v>173</c:v>
                </c:pt>
                <c:pt idx="534">
                  <c:v>174</c:v>
                </c:pt>
                <c:pt idx="535">
                  <c:v>175</c:v>
                </c:pt>
                <c:pt idx="536">
                  <c:v>176</c:v>
                </c:pt>
                <c:pt idx="537">
                  <c:v>177</c:v>
                </c:pt>
                <c:pt idx="538">
                  <c:v>178</c:v>
                </c:pt>
                <c:pt idx="539">
                  <c:v>179</c:v>
                </c:pt>
                <c:pt idx="540">
                  <c:v>180</c:v>
                </c:pt>
                <c:pt idx="541">
                  <c:v>181</c:v>
                </c:pt>
                <c:pt idx="542">
                  <c:v>182</c:v>
                </c:pt>
                <c:pt idx="543">
                  <c:v>183</c:v>
                </c:pt>
                <c:pt idx="544">
                  <c:v>184</c:v>
                </c:pt>
                <c:pt idx="545">
                  <c:v>185</c:v>
                </c:pt>
                <c:pt idx="546">
                  <c:v>186</c:v>
                </c:pt>
                <c:pt idx="547">
                  <c:v>187</c:v>
                </c:pt>
                <c:pt idx="548">
                  <c:v>188</c:v>
                </c:pt>
                <c:pt idx="549">
                  <c:v>189</c:v>
                </c:pt>
                <c:pt idx="550">
                  <c:v>190</c:v>
                </c:pt>
                <c:pt idx="551">
                  <c:v>191</c:v>
                </c:pt>
                <c:pt idx="552">
                  <c:v>192</c:v>
                </c:pt>
                <c:pt idx="553">
                  <c:v>193</c:v>
                </c:pt>
                <c:pt idx="554">
                  <c:v>194</c:v>
                </c:pt>
                <c:pt idx="555">
                  <c:v>195</c:v>
                </c:pt>
                <c:pt idx="556">
                  <c:v>196</c:v>
                </c:pt>
                <c:pt idx="557">
                  <c:v>197</c:v>
                </c:pt>
                <c:pt idx="558">
                  <c:v>198</c:v>
                </c:pt>
                <c:pt idx="559">
                  <c:v>199</c:v>
                </c:pt>
                <c:pt idx="560">
                  <c:v>200</c:v>
                </c:pt>
                <c:pt idx="561">
                  <c:v>201</c:v>
                </c:pt>
                <c:pt idx="562">
                  <c:v>202</c:v>
                </c:pt>
                <c:pt idx="563">
                  <c:v>203</c:v>
                </c:pt>
                <c:pt idx="564">
                  <c:v>204</c:v>
                </c:pt>
                <c:pt idx="565">
                  <c:v>205</c:v>
                </c:pt>
                <c:pt idx="566">
                  <c:v>206</c:v>
                </c:pt>
                <c:pt idx="567">
                  <c:v>207</c:v>
                </c:pt>
                <c:pt idx="568">
                  <c:v>208</c:v>
                </c:pt>
                <c:pt idx="569">
                  <c:v>209</c:v>
                </c:pt>
                <c:pt idx="570">
                  <c:v>210</c:v>
                </c:pt>
                <c:pt idx="571">
                  <c:v>211</c:v>
                </c:pt>
                <c:pt idx="572">
                  <c:v>212</c:v>
                </c:pt>
                <c:pt idx="573">
                  <c:v>213</c:v>
                </c:pt>
                <c:pt idx="574">
                  <c:v>214</c:v>
                </c:pt>
                <c:pt idx="575">
                  <c:v>215</c:v>
                </c:pt>
                <c:pt idx="576">
                  <c:v>216</c:v>
                </c:pt>
                <c:pt idx="577">
                  <c:v>217</c:v>
                </c:pt>
                <c:pt idx="578">
                  <c:v>218</c:v>
                </c:pt>
                <c:pt idx="579">
                  <c:v>219</c:v>
                </c:pt>
                <c:pt idx="580">
                  <c:v>220</c:v>
                </c:pt>
                <c:pt idx="581">
                  <c:v>221</c:v>
                </c:pt>
                <c:pt idx="582">
                  <c:v>222</c:v>
                </c:pt>
                <c:pt idx="583">
                  <c:v>223</c:v>
                </c:pt>
                <c:pt idx="584">
                  <c:v>224</c:v>
                </c:pt>
                <c:pt idx="585">
                  <c:v>225</c:v>
                </c:pt>
                <c:pt idx="586">
                  <c:v>226</c:v>
                </c:pt>
                <c:pt idx="587">
                  <c:v>227</c:v>
                </c:pt>
                <c:pt idx="588">
                  <c:v>228</c:v>
                </c:pt>
                <c:pt idx="589">
                  <c:v>229</c:v>
                </c:pt>
                <c:pt idx="590">
                  <c:v>230</c:v>
                </c:pt>
                <c:pt idx="591">
                  <c:v>231</c:v>
                </c:pt>
                <c:pt idx="592">
                  <c:v>232</c:v>
                </c:pt>
                <c:pt idx="593">
                  <c:v>233</c:v>
                </c:pt>
                <c:pt idx="594">
                  <c:v>234</c:v>
                </c:pt>
                <c:pt idx="595">
                  <c:v>235</c:v>
                </c:pt>
                <c:pt idx="596">
                  <c:v>236</c:v>
                </c:pt>
                <c:pt idx="597">
                  <c:v>237</c:v>
                </c:pt>
                <c:pt idx="598">
                  <c:v>238</c:v>
                </c:pt>
                <c:pt idx="599">
                  <c:v>239</c:v>
                </c:pt>
                <c:pt idx="600">
                  <c:v>240</c:v>
                </c:pt>
                <c:pt idx="601">
                  <c:v>241</c:v>
                </c:pt>
                <c:pt idx="602">
                  <c:v>242</c:v>
                </c:pt>
                <c:pt idx="603">
                  <c:v>243</c:v>
                </c:pt>
                <c:pt idx="604">
                  <c:v>244</c:v>
                </c:pt>
                <c:pt idx="605">
                  <c:v>245</c:v>
                </c:pt>
                <c:pt idx="606">
                  <c:v>246</c:v>
                </c:pt>
                <c:pt idx="607">
                  <c:v>247</c:v>
                </c:pt>
                <c:pt idx="608">
                  <c:v>248</c:v>
                </c:pt>
                <c:pt idx="609">
                  <c:v>249</c:v>
                </c:pt>
                <c:pt idx="610">
                  <c:v>250</c:v>
                </c:pt>
                <c:pt idx="611">
                  <c:v>251</c:v>
                </c:pt>
                <c:pt idx="612">
                  <c:v>252</c:v>
                </c:pt>
                <c:pt idx="613">
                  <c:v>253</c:v>
                </c:pt>
                <c:pt idx="614">
                  <c:v>254</c:v>
                </c:pt>
                <c:pt idx="615">
                  <c:v>255</c:v>
                </c:pt>
                <c:pt idx="616">
                  <c:v>256</c:v>
                </c:pt>
                <c:pt idx="617">
                  <c:v>257</c:v>
                </c:pt>
                <c:pt idx="618">
                  <c:v>258</c:v>
                </c:pt>
                <c:pt idx="619">
                  <c:v>259</c:v>
                </c:pt>
                <c:pt idx="620">
                  <c:v>260</c:v>
                </c:pt>
                <c:pt idx="621">
                  <c:v>261</c:v>
                </c:pt>
                <c:pt idx="622">
                  <c:v>262</c:v>
                </c:pt>
                <c:pt idx="623">
                  <c:v>263</c:v>
                </c:pt>
                <c:pt idx="624">
                  <c:v>264</c:v>
                </c:pt>
                <c:pt idx="625">
                  <c:v>265</c:v>
                </c:pt>
                <c:pt idx="626">
                  <c:v>266</c:v>
                </c:pt>
                <c:pt idx="627">
                  <c:v>267</c:v>
                </c:pt>
                <c:pt idx="628">
                  <c:v>268</c:v>
                </c:pt>
                <c:pt idx="629">
                  <c:v>269</c:v>
                </c:pt>
                <c:pt idx="630">
                  <c:v>270</c:v>
                </c:pt>
                <c:pt idx="631">
                  <c:v>271</c:v>
                </c:pt>
                <c:pt idx="632">
                  <c:v>272</c:v>
                </c:pt>
                <c:pt idx="633">
                  <c:v>273</c:v>
                </c:pt>
                <c:pt idx="634">
                  <c:v>274</c:v>
                </c:pt>
                <c:pt idx="635">
                  <c:v>275</c:v>
                </c:pt>
                <c:pt idx="636">
                  <c:v>276</c:v>
                </c:pt>
                <c:pt idx="637">
                  <c:v>277</c:v>
                </c:pt>
                <c:pt idx="638">
                  <c:v>278</c:v>
                </c:pt>
                <c:pt idx="639">
                  <c:v>279</c:v>
                </c:pt>
                <c:pt idx="640">
                  <c:v>280</c:v>
                </c:pt>
                <c:pt idx="641">
                  <c:v>281</c:v>
                </c:pt>
                <c:pt idx="642">
                  <c:v>282</c:v>
                </c:pt>
                <c:pt idx="643">
                  <c:v>283</c:v>
                </c:pt>
                <c:pt idx="644">
                  <c:v>284</c:v>
                </c:pt>
                <c:pt idx="645">
                  <c:v>285</c:v>
                </c:pt>
                <c:pt idx="646">
                  <c:v>286</c:v>
                </c:pt>
                <c:pt idx="647">
                  <c:v>287</c:v>
                </c:pt>
                <c:pt idx="648">
                  <c:v>288</c:v>
                </c:pt>
                <c:pt idx="649">
                  <c:v>289</c:v>
                </c:pt>
                <c:pt idx="650">
                  <c:v>290</c:v>
                </c:pt>
                <c:pt idx="651">
                  <c:v>291</c:v>
                </c:pt>
                <c:pt idx="652">
                  <c:v>292</c:v>
                </c:pt>
                <c:pt idx="653">
                  <c:v>293</c:v>
                </c:pt>
                <c:pt idx="654">
                  <c:v>294</c:v>
                </c:pt>
                <c:pt idx="655">
                  <c:v>295</c:v>
                </c:pt>
                <c:pt idx="656">
                  <c:v>296</c:v>
                </c:pt>
                <c:pt idx="657">
                  <c:v>297</c:v>
                </c:pt>
                <c:pt idx="658">
                  <c:v>298</c:v>
                </c:pt>
                <c:pt idx="659">
                  <c:v>299</c:v>
                </c:pt>
                <c:pt idx="660">
                  <c:v>300</c:v>
                </c:pt>
                <c:pt idx="661">
                  <c:v>301</c:v>
                </c:pt>
                <c:pt idx="662">
                  <c:v>302</c:v>
                </c:pt>
                <c:pt idx="663">
                  <c:v>303</c:v>
                </c:pt>
                <c:pt idx="664">
                  <c:v>304</c:v>
                </c:pt>
                <c:pt idx="665">
                  <c:v>305</c:v>
                </c:pt>
                <c:pt idx="666">
                  <c:v>306</c:v>
                </c:pt>
                <c:pt idx="667">
                  <c:v>307</c:v>
                </c:pt>
                <c:pt idx="668">
                  <c:v>308</c:v>
                </c:pt>
                <c:pt idx="669">
                  <c:v>309</c:v>
                </c:pt>
                <c:pt idx="670">
                  <c:v>310</c:v>
                </c:pt>
                <c:pt idx="671">
                  <c:v>311</c:v>
                </c:pt>
                <c:pt idx="672">
                  <c:v>312</c:v>
                </c:pt>
                <c:pt idx="673">
                  <c:v>313</c:v>
                </c:pt>
                <c:pt idx="674">
                  <c:v>314</c:v>
                </c:pt>
                <c:pt idx="675">
                  <c:v>315</c:v>
                </c:pt>
                <c:pt idx="676">
                  <c:v>316</c:v>
                </c:pt>
                <c:pt idx="677">
                  <c:v>317</c:v>
                </c:pt>
                <c:pt idx="678">
                  <c:v>318</c:v>
                </c:pt>
                <c:pt idx="679">
                  <c:v>319</c:v>
                </c:pt>
                <c:pt idx="680">
                  <c:v>320</c:v>
                </c:pt>
                <c:pt idx="681">
                  <c:v>321</c:v>
                </c:pt>
                <c:pt idx="682">
                  <c:v>322</c:v>
                </c:pt>
                <c:pt idx="683">
                  <c:v>323</c:v>
                </c:pt>
                <c:pt idx="684">
                  <c:v>324</c:v>
                </c:pt>
                <c:pt idx="685">
                  <c:v>325</c:v>
                </c:pt>
                <c:pt idx="686">
                  <c:v>326</c:v>
                </c:pt>
                <c:pt idx="687">
                  <c:v>327</c:v>
                </c:pt>
                <c:pt idx="688">
                  <c:v>328</c:v>
                </c:pt>
                <c:pt idx="689">
                  <c:v>329</c:v>
                </c:pt>
                <c:pt idx="690">
                  <c:v>330</c:v>
                </c:pt>
                <c:pt idx="691">
                  <c:v>331</c:v>
                </c:pt>
                <c:pt idx="692">
                  <c:v>332</c:v>
                </c:pt>
                <c:pt idx="693">
                  <c:v>333</c:v>
                </c:pt>
                <c:pt idx="694">
                  <c:v>334</c:v>
                </c:pt>
                <c:pt idx="695">
                  <c:v>335</c:v>
                </c:pt>
                <c:pt idx="696">
                  <c:v>336</c:v>
                </c:pt>
                <c:pt idx="697">
                  <c:v>337</c:v>
                </c:pt>
                <c:pt idx="698">
                  <c:v>338</c:v>
                </c:pt>
                <c:pt idx="699">
                  <c:v>339</c:v>
                </c:pt>
                <c:pt idx="700">
                  <c:v>340</c:v>
                </c:pt>
                <c:pt idx="701">
                  <c:v>341</c:v>
                </c:pt>
                <c:pt idx="702">
                  <c:v>342</c:v>
                </c:pt>
                <c:pt idx="703">
                  <c:v>343</c:v>
                </c:pt>
                <c:pt idx="704">
                  <c:v>344</c:v>
                </c:pt>
                <c:pt idx="705">
                  <c:v>345</c:v>
                </c:pt>
                <c:pt idx="706">
                  <c:v>346</c:v>
                </c:pt>
                <c:pt idx="707">
                  <c:v>347</c:v>
                </c:pt>
                <c:pt idx="708">
                  <c:v>348</c:v>
                </c:pt>
                <c:pt idx="709">
                  <c:v>349</c:v>
                </c:pt>
                <c:pt idx="710">
                  <c:v>350</c:v>
                </c:pt>
                <c:pt idx="711">
                  <c:v>351</c:v>
                </c:pt>
                <c:pt idx="712">
                  <c:v>352</c:v>
                </c:pt>
                <c:pt idx="713">
                  <c:v>353</c:v>
                </c:pt>
                <c:pt idx="714">
                  <c:v>354</c:v>
                </c:pt>
                <c:pt idx="715">
                  <c:v>355</c:v>
                </c:pt>
                <c:pt idx="716">
                  <c:v>356</c:v>
                </c:pt>
                <c:pt idx="717">
                  <c:v>357</c:v>
                </c:pt>
                <c:pt idx="718">
                  <c:v>358</c:v>
                </c:pt>
                <c:pt idx="719">
                  <c:v>359</c:v>
                </c:pt>
                <c:pt idx="720">
                  <c:v>360</c:v>
                </c:pt>
                <c:pt idx="721">
                  <c:v>361</c:v>
                </c:pt>
              </c:numCache>
            </c:numRef>
          </c:xVal>
          <c:yVal>
            <c:numRef>
              <c:f>Blindleistungskompensation!$Q$37:$Q$758</c:f>
              <c:numCache>
                <c:formatCode>General</c:formatCode>
                <c:ptCount val="722"/>
                <c:pt idx="0">
                  <c:v>-3.1465796809203757</c:v>
                </c:pt>
                <c:pt idx="1">
                  <c:v>-2.9897342844558175</c:v>
                </c:pt>
                <c:pt idx="2">
                  <c:v>-2.8319782396817166</c:v>
                </c:pt>
                <c:pt idx="3">
                  <c:v>-2.6733595977831381</c:v>
                </c:pt>
                <c:pt idx="4">
                  <c:v>-2.5139266726851712</c:v>
                </c:pt>
                <c:pt idx="5">
                  <c:v>-2.3537280263367433</c:v>
                </c:pt>
                <c:pt idx="6">
                  <c:v>-2.1928124539191765</c:v>
                </c:pt>
                <c:pt idx="7">
                  <c:v>-2.0312289689835366</c:v>
                </c:pt>
                <c:pt idx="8">
                  <c:v>-1.8690267885214731</c:v>
                </c:pt>
                <c:pt idx="9">
                  <c:v>-1.7062553179742517</c:v>
                </c:pt>
                <c:pt idx="10">
                  <c:v>-1.542964136184102</c:v>
                </c:pt>
                <c:pt idx="11">
                  <c:v>-1.3792029802930366</c:v>
                </c:pt>
                <c:pt idx="12">
                  <c:v>-1.215021730593272</c:v>
                </c:pt>
                <c:pt idx="13">
                  <c:v>-1.0504703953341452</c:v>
                </c:pt>
                <c:pt idx="14">
                  <c:v>-0.88559909548997406</c:v>
                </c:pt>
                <c:pt idx="15">
                  <c:v>-0.72045804949362302</c:v>
                </c:pt>
                <c:pt idx="16">
                  <c:v>-0.55509755794042603</c:v>
                </c:pt>
                <c:pt idx="17">
                  <c:v>-0.38956798826700018</c:v>
                </c:pt>
                <c:pt idx="18">
                  <c:v>-0.22391975940978354</c:v>
                </c:pt>
                <c:pt idx="19">
                  <c:v>-5.820332644780192E-2</c:v>
                </c:pt>
                <c:pt idx="20">
                  <c:v>0.10753083476552985</c:v>
                </c:pt>
                <c:pt idx="21">
                  <c:v>0.27323224297690168</c:v>
                </c:pt>
                <c:pt idx="22">
                  <c:v>0.43885042690927967</c:v>
                </c:pt>
                <c:pt idx="23">
                  <c:v>0.60433494063508175</c:v>
                </c:pt>
                <c:pt idx="24">
                  <c:v>0.76963537894154699</c:v>
                </c:pt>
                <c:pt idx="25">
                  <c:v>0.93470139268378838</c:v>
                </c:pt>
                <c:pt idx="26">
                  <c:v>1.0994827041206838</c:v>
                </c:pt>
                <c:pt idx="27">
                  <c:v>1.2639291222290587</c:v>
                </c:pt>
                <c:pt idx="28">
                  <c:v>1.4279905579914995</c:v>
                </c:pt>
                <c:pt idx="29">
                  <c:v>1.5916170396530107</c:v>
                </c:pt>
                <c:pt idx="30">
                  <c:v>1.7547587279420396</c:v>
                </c:pt>
                <c:pt idx="31">
                  <c:v>1.9173659312510645</c:v>
                </c:pt>
                <c:pt idx="32">
                  <c:v>2.0793891207722464</c:v>
                </c:pt>
                <c:pt idx="33">
                  <c:v>2.2407789455835281</c:v>
                </c:pt>
                <c:pt idx="34">
                  <c:v>2.4014862476805146</c:v>
                </c:pt>
                <c:pt idx="35">
                  <c:v>2.5614620769495633</c:v>
                </c:pt>
                <c:pt idx="36">
                  <c:v>2.720657706077581</c:v>
                </c:pt>
                <c:pt idx="37">
                  <c:v>2.8790246453940029</c:v>
                </c:pt>
                <c:pt idx="38">
                  <c:v>3.0365146576403053</c:v>
                </c:pt>
                <c:pt idx="39">
                  <c:v>3.1930797726627183</c:v>
                </c:pt>
                <c:pt idx="40">
                  <c:v>3.3486723020234632</c:v>
                </c:pt>
                <c:pt idx="41">
                  <c:v>3.5032448535263327</c:v>
                </c:pt>
                <c:pt idx="42">
                  <c:v>3.6567503456519219</c:v>
                </c:pt>
                <c:pt idx="43">
                  <c:v>3.809142021898277</c:v>
                </c:pt>
                <c:pt idx="44">
                  <c:v>3.9603734650225397</c:v>
                </c:pt>
                <c:pt idx="45">
                  <c:v>4.1103986111792556</c:v>
                </c:pt>
                <c:pt idx="46">
                  <c:v>4.2591717639510369</c:v>
                </c:pt>
                <c:pt idx="47">
                  <c:v>4.4066476082673169</c:v>
                </c:pt>
                <c:pt idx="48">
                  <c:v>4.5527812242069414</c:v>
                </c:pt>
                <c:pt idx="49">
                  <c:v>4.697528100680409</c:v>
                </c:pt>
                <c:pt idx="50">
                  <c:v>4.8408441489875775</c:v>
                </c:pt>
                <c:pt idx="51">
                  <c:v>4.9826857162467162</c:v>
                </c:pt>
                <c:pt idx="52">
                  <c:v>5.1230095986908166</c:v>
                </c:pt>
                <c:pt idx="53">
                  <c:v>5.2617730548270938</c:v>
                </c:pt>
                <c:pt idx="54">
                  <c:v>5.3989338184557036</c:v>
                </c:pt>
                <c:pt idx="55">
                  <c:v>5.5344501115436664</c:v>
                </c:pt>
                <c:pt idx="56">
                  <c:v>5.6682806569501114</c:v>
                </c:pt>
                <c:pt idx="57">
                  <c:v>5.8003846909989605</c:v>
                </c:pt>
                <c:pt idx="58">
                  <c:v>5.9307219758951968</c:v>
                </c:pt>
                <c:pt idx="59">
                  <c:v>6.0592528119809668</c:v>
                </c:pt>
                <c:pt idx="60">
                  <c:v>6.1859380498277705</c:v>
                </c:pt>
                <c:pt idx="61">
                  <c:v>6.3107391021610484</c:v>
                </c:pt>
                <c:pt idx="62">
                  <c:v>6.4336179556135509</c:v>
                </c:pt>
                <c:pt idx="63">
                  <c:v>6.5545371823038909</c:v>
                </c:pt>
                <c:pt idx="64">
                  <c:v>6.6734599512367687</c:v>
                </c:pt>
                <c:pt idx="65">
                  <c:v>6.7903500395213889</c:v>
                </c:pt>
                <c:pt idx="66">
                  <c:v>6.9051718434046556</c:v>
                </c:pt>
                <c:pt idx="67">
                  <c:v>7.0178903891157569</c:v>
                </c:pt>
                <c:pt idx="68">
                  <c:v>7.1284713435189371</c:v>
                </c:pt>
                <c:pt idx="69">
                  <c:v>7.2368810245710362</c:v>
                </c:pt>
                <c:pt idx="70">
                  <c:v>7.3430864115807823</c:v>
                </c:pt>
                <c:pt idx="71">
                  <c:v>7.4470551552666242</c:v>
                </c:pt>
                <c:pt idx="72">
                  <c:v>7.548755587610029</c:v>
                </c:pt>
                <c:pt idx="73">
                  <c:v>7.648156731501353</c:v>
                </c:pt>
                <c:pt idx="74">
                  <c:v>7.7452283101751389</c:v>
                </c:pt>
                <c:pt idx="75">
                  <c:v>7.8399407564322416</c:v>
                </c:pt>
                <c:pt idx="76">
                  <c:v>7.9322652216457028</c:v>
                </c:pt>
                <c:pt idx="77">
                  <c:v>8.0221735845478026</c:v>
                </c:pt>
                <c:pt idx="78">
                  <c:v>8.109638459795617</c:v>
                </c:pt>
                <c:pt idx="79">
                  <c:v>8.1946332063122913</c:v>
                </c:pt>
                <c:pt idx="80">
                  <c:v>8.2771319354017709</c:v>
                </c:pt>
                <c:pt idx="81">
                  <c:v>8.3571095186342053</c:v>
                </c:pt>
                <c:pt idx="82">
                  <c:v>8.4345415954999208</c:v>
                </c:pt>
                <c:pt idx="83">
                  <c:v>8.509404580829413</c:v>
                </c:pt>
                <c:pt idx="84">
                  <c:v>8.5816756719771607</c:v>
                </c:pt>
                <c:pt idx="85">
                  <c:v>8.6513328557671869</c:v>
                </c:pt>
                <c:pt idx="86">
                  <c:v>8.718354915198022</c:v>
                </c:pt>
                <c:pt idx="87">
                  <c:v>8.7827214359052785</c:v>
                </c:pt>
                <c:pt idx="88">
                  <c:v>8.8444128123796677</c:v>
                </c:pt>
                <c:pt idx="89">
                  <c:v>8.9034102539386897</c:v>
                </c:pt>
                <c:pt idx="90">
                  <c:v>8.9596957904501231</c:v>
                </c:pt>
                <c:pt idx="91">
                  <c:v>9.0132522778055506</c:v>
                </c:pt>
                <c:pt idx="92">
                  <c:v>9.0640634031423506</c:v>
                </c:pt>
                <c:pt idx="93">
                  <c:v>9.1121136898124337</c:v>
                </c:pt>
                <c:pt idx="94">
                  <c:v>9.1573885020963157</c:v>
                </c:pt>
                <c:pt idx="95">
                  <c:v>9.199874049661025</c:v>
                </c:pt>
                <c:pt idx="96">
                  <c:v>9.2395573917605311</c:v>
                </c:pt>
                <c:pt idx="97">
                  <c:v>9.2764264411773922</c:v>
                </c:pt>
                <c:pt idx="98">
                  <c:v>9.3104699679044103</c:v>
                </c:pt>
                <c:pt idx="99">
                  <c:v>9.3416776025652073</c:v>
                </c:pt>
                <c:pt idx="100">
                  <c:v>9.3700398395726516</c:v>
                </c:pt>
                <c:pt idx="101">
                  <c:v>9.395548040024174</c:v>
                </c:pt>
                <c:pt idx="102">
                  <c:v>9.4181944343331132</c:v>
                </c:pt>
                <c:pt idx="103">
                  <c:v>9.4379721245952606</c:v>
                </c:pt>
                <c:pt idx="104">
                  <c:v>9.4548750866899152</c:v>
                </c:pt>
                <c:pt idx="105">
                  <c:v>9.4688981721147698</c:v>
                </c:pt>
                <c:pt idx="106">
                  <c:v>9.4800371095541074</c:v>
                </c:pt>
                <c:pt idx="107">
                  <c:v>9.4882885061798081</c:v>
                </c:pt>
                <c:pt idx="108">
                  <c:v>9.4936498486847789</c:v>
                </c:pt>
                <c:pt idx="109">
                  <c:v>9.4961195040484814</c:v>
                </c:pt>
                <c:pt idx="110">
                  <c:v>9.4956967200343403</c:v>
                </c:pt>
                <c:pt idx="111">
                  <c:v>9.4923816254188633</c:v>
                </c:pt>
                <c:pt idx="112">
                  <c:v>9.4861752299524245</c:v>
                </c:pt>
                <c:pt idx="113">
                  <c:v>9.4770794240516967</c:v>
                </c:pt>
                <c:pt idx="114">
                  <c:v>9.4650969782238494</c:v>
                </c:pt>
                <c:pt idx="115">
                  <c:v>9.4502315422226726</c:v>
                </c:pt>
                <c:pt idx="116">
                  <c:v>9.432487643936895</c:v>
                </c:pt>
                <c:pt idx="117">
                  <c:v>9.4118706880110192</c:v>
                </c:pt>
                <c:pt idx="118">
                  <c:v>9.3883869541991309</c:v>
                </c:pt>
                <c:pt idx="119">
                  <c:v>9.3620435954521071</c:v>
                </c:pt>
                <c:pt idx="120">
                  <c:v>9.3328486357389195</c:v>
                </c:pt>
                <c:pt idx="121">
                  <c:v>9.3008109676025708</c:v>
                </c:pt>
                <c:pt idx="122">
                  <c:v>9.2659403494515207</c:v>
                </c:pt>
                <c:pt idx="123">
                  <c:v>9.2282474025873533</c:v>
                </c:pt>
                <c:pt idx="124">
                  <c:v>9.1877436079695958</c:v>
                </c:pt>
                <c:pt idx="125">
                  <c:v>9.1444413027187466</c:v>
                </c:pt>
                <c:pt idx="126">
                  <c:v>9.0983536763584549</c:v>
                </c:pt>
                <c:pt idx="127">
                  <c:v>9.0494947667981354</c:v>
                </c:pt>
                <c:pt idx="128">
                  <c:v>8.9978794560571096</c:v>
                </c:pt>
                <c:pt idx="129">
                  <c:v>8.9435234657316762</c:v>
                </c:pt>
                <c:pt idx="130">
                  <c:v>8.8864433522064576</c:v>
                </c:pt>
                <c:pt idx="131">
                  <c:v>8.8266565016114278</c:v>
                </c:pt>
                <c:pt idx="132">
                  <c:v>8.7641811245262833</c:v>
                </c:pt>
                <c:pt idx="133">
                  <c:v>8.6990362504336147</c:v>
                </c:pt>
                <c:pt idx="134">
                  <c:v>8.631241721922704</c:v>
                </c:pt>
                <c:pt idx="135">
                  <c:v>8.5608181886456318</c:v>
                </c:pt>
                <c:pt idx="136">
                  <c:v>8.4877871010275641</c:v>
                </c:pt>
                <c:pt idx="137">
                  <c:v>8.4121707037331248</c:v>
                </c:pt>
                <c:pt idx="138">
                  <c:v>8.3339920288908669</c:v>
                </c:pt>
                <c:pt idx="139">
                  <c:v>8.2532748890778684</c:v>
                </c:pt>
                <c:pt idx="140">
                  <c:v>8.1700438700666158</c:v>
                </c:pt>
                <c:pt idx="141">
                  <c:v>8.0843243233363928</c:v>
                </c:pt>
                <c:pt idx="142">
                  <c:v>7.9961423583514142</c:v>
                </c:pt>
                <c:pt idx="143">
                  <c:v>7.9055248346081157</c:v>
                </c:pt>
                <c:pt idx="144">
                  <c:v>7.8124993534539611</c:v>
                </c:pt>
                <c:pt idx="145">
                  <c:v>7.7170942496803061</c:v>
                </c:pt>
                <c:pt idx="146">
                  <c:v>7.619338582891853</c:v>
                </c:pt>
                <c:pt idx="147">
                  <c:v>7.5192621286553383</c:v>
                </c:pt>
                <c:pt idx="148">
                  <c:v>7.4168953694301401</c:v>
                </c:pt>
                <c:pt idx="149">
                  <c:v>7.312269485283573</c:v>
                </c:pt>
                <c:pt idx="150">
                  <c:v>7.205416344393698</c:v>
                </c:pt>
                <c:pt idx="151">
                  <c:v>7.0963684933425428</c:v>
                </c:pt>
                <c:pt idx="152">
                  <c:v>6.9851591472026691</c:v>
                </c:pt>
                <c:pt idx="153">
                  <c:v>6.8718221794201604</c:v>
                </c:pt>
                <c:pt idx="154">
                  <c:v>6.7563921114970285</c:v>
                </c:pt>
                <c:pt idx="155">
                  <c:v>6.6389041024762596</c:v>
                </c:pt>
                <c:pt idx="156">
                  <c:v>6.5193939382326569</c:v>
                </c:pt>
                <c:pt idx="157">
                  <c:v>6.3978980205727733</c:v>
                </c:pt>
                <c:pt idx="158">
                  <c:v>6.2744533561471965</c:v>
                </c:pt>
                <c:pt idx="159">
                  <c:v>6.14909754517865</c:v>
                </c:pt>
                <c:pt idx="160">
                  <c:v>6.0218687700092755</c:v>
                </c:pt>
                <c:pt idx="161">
                  <c:v>5.8928057834705934</c:v>
                </c:pt>
                <c:pt idx="162">
                  <c:v>5.7619478970797378</c:v>
                </c:pt>
                <c:pt idx="163">
                  <c:v>5.6293349690654519</c:v>
                </c:pt>
                <c:pt idx="164">
                  <c:v>5.4950073922276568</c:v>
                </c:pt>
                <c:pt idx="165">
                  <c:v>5.359006081634079</c:v>
                </c:pt>
                <c:pt idx="166">
                  <c:v>5.2213724621579045</c:v>
                </c:pt>
                <c:pt idx="167">
                  <c:v>5.0821484558600991</c:v>
                </c:pt>
                <c:pt idx="168">
                  <c:v>4.9413764692202609</c:v>
                </c:pt>
                <c:pt idx="169">
                  <c:v>4.7990993802200164</c:v>
                </c:pt>
                <c:pt idx="170">
                  <c:v>4.6553605252826751</c:v>
                </c:pt>
                <c:pt idx="171">
                  <c:v>4.5102036860733783</c:v>
                </c:pt>
                <c:pt idx="172">
                  <c:v>4.3636730761635221</c:v>
                </c:pt>
                <c:pt idx="173">
                  <c:v>4.2158133275636755</c:v>
                </c:pt>
                <c:pt idx="174">
                  <c:v>4.0666694771290732</c:v>
                </c:pt>
                <c:pt idx="175">
                  <c:v>3.9162869528417046</c:v>
                </c:pt>
                <c:pt idx="176">
                  <c:v>3.7647115599733887</c:v>
                </c:pt>
                <c:pt idx="177">
                  <c:v>3.6119894671338213</c:v>
                </c:pt>
                <c:pt idx="178">
                  <c:v>3.4581671922080193</c:v>
                </c:pt>
                <c:pt idx="179">
                  <c:v>3.3032915881873492</c:v>
                </c:pt>
                <c:pt idx="180">
                  <c:v>3.1474098288985179</c:v>
                </c:pt>
                <c:pt idx="181">
                  <c:v>2.9905693946347713</c:v>
                </c:pt>
                <c:pt idx="182">
                  <c:v>2.8328180576938209</c:v>
                </c:pt>
                <c:pt idx="183">
                  <c:v>2.6742038678268081</c:v>
                </c:pt>
                <c:pt idx="184">
                  <c:v>2.5147751376027125</c:v>
                </c:pt>
                <c:pt idx="185">
                  <c:v>2.3545804276927838</c:v>
                </c:pt>
                <c:pt idx="186">
                  <c:v>2.1936685320793115</c:v>
                </c:pt>
                <c:pt idx="187">
                  <c:v>2.0320884631934475</c:v>
                </c:pt>
                <c:pt idx="188">
                  <c:v>1.8698894369863599</c:v>
                </c:pt>
                <c:pt idx="189">
                  <c:v>1.7071208579385051</c:v>
                </c:pt>
                <c:pt idx="190">
                  <c:v>1.5438323040114317</c:v>
                </c:pt>
                <c:pt idx="191">
                  <c:v>1.3800735115467024</c:v>
                </c:pt>
                <c:pt idx="192">
                  <c:v>1.2158943601166783</c:v>
                </c:pt>
                <c:pt idx="193">
                  <c:v>1.0513448573315471</c:v>
                </c:pt>
                <c:pt idx="194">
                  <c:v>0.88647512360748337</c:v>
                </c:pt>
                <c:pt idx="195">
                  <c:v>0.72133537690034044</c:v>
                </c:pt>
                <c:pt idx="196">
                  <c:v>0.55597591740967911</c:v>
                </c:pt>
                <c:pt idx="197">
                  <c:v>0.39044711225778395</c:v>
                </c:pt>
                <c:pt idx="198">
                  <c:v>0.22479938014819204</c:v>
                </c:pt>
                <c:pt idx="199">
                  <c:v>5.9083176008641165E-2</c:v>
                </c:pt>
                <c:pt idx="200">
                  <c:v>-0.10665102437715143</c:v>
                </c:pt>
                <c:pt idx="201">
                  <c:v>-0.27235273974393132</c:v>
                </c:pt>
                <c:pt idx="202">
                  <c:v>-0.43797149872112878</c:v>
                </c:pt>
                <c:pt idx="203">
                  <c:v>-0.60345685520599934</c:v>
                </c:pt>
                <c:pt idx="204">
                  <c:v>-0.76875840372909299</c:v>
                </c:pt>
                <c:pt idx="205">
                  <c:v>-0.9338257948073434</c:v>
                </c:pt>
                <c:pt idx="206">
                  <c:v>-1.0986087502801027</c:v>
                </c:pt>
                <c:pt idx="207">
                  <c:v>-1.2630570786234543</c:v>
                </c:pt>
                <c:pt idx="208">
                  <c:v>-1.4271206902381335</c:v>
                </c:pt>
                <c:pt idx="209">
                  <c:v>-1.5907496127064074</c:v>
                </c:pt>
                <c:pt idx="210">
                  <c:v>-1.7538940060132566</c:v>
                </c:pt>
                <c:pt idx="211">
                  <c:v>-1.9165041777272334</c:v>
                </c:pt>
                <c:pt idx="212">
                  <c:v>-2.0785305981363642</c:v>
                </c:pt>
                <c:pt idx="213">
                  <c:v>-2.2399239153344941</c:v>
                </c:pt>
                <c:pt idx="214">
                  <c:v>-2.4006349702534466</c:v>
                </c:pt>
                <c:pt idx="215">
                  <c:v>-2.5606148116365133</c:v>
                </c:pt>
                <c:pt idx="216">
                  <c:v>-2.7198147109485569</c:v>
                </c:pt>
                <c:pt idx="217">
                  <c:v>-2.8781861772183417</c:v>
                </c:pt>
                <c:pt idx="218">
                  <c:v>-3.0356809718084823</c:v>
                </c:pt>
                <c:pt idx="219">
                  <c:v>-3.1922511231085164</c:v>
                </c:pt>
                <c:pt idx="220">
                  <c:v>-3.3478489411466832</c:v>
                </c:pt>
                <c:pt idx="221">
                  <c:v>-3.502427032115877</c:v>
                </c:pt>
                <c:pt idx="222">
                  <c:v>-3.6559383128094241</c:v>
                </c:pt>
                <c:pt idx="223">
                  <c:v>-3.8083360249622227</c:v>
                </c:pt>
                <c:pt idx="224">
                  <c:v>-3.9595737494929186</c:v>
                </c:pt>
                <c:pt idx="225">
                  <c:v>-4.1096054206427954</c:v>
                </c:pt>
                <c:pt idx="226">
                  <c:v>-4.2583853400070089</c:v>
                </c:pt>
                <c:pt idx="227">
                  <c:v>-4.4058681904539423</c:v>
                </c:pt>
                <c:pt idx="228">
                  <c:v>-4.5520090499284347</c:v>
                </c:pt>
                <c:pt idx="229">
                  <c:v>-4.6967634051346607</c:v>
                </c:pt>
                <c:pt idx="230">
                  <c:v>-4.8400871650945199</c:v>
                </c:pt>
                <c:pt idx="231">
                  <c:v>-4.9819366745773763</c:v>
                </c:pt>
                <c:pt idx="232">
                  <c:v>-5.1222687273970839</c:v>
                </c:pt>
                <c:pt idx="233">
                  <c:v>-5.2610405795722315</c:v>
                </c:pt>
                <c:pt idx="234">
                  <c:v>-5.3982099623456099</c:v>
                </c:pt>
                <c:pt idx="235">
                  <c:v>-5.5337350950589173</c:v>
                </c:pt>
                <c:pt idx="236">
                  <c:v>-5.6675746978788109</c:v>
                </c:pt>
                <c:pt idx="237">
                  <c:v>-5.7996880043703953</c:v>
                </c:pt>
                <c:pt idx="238">
                  <c:v>-5.930034773914346</c:v>
                </c:pt>
                <c:pt idx="239">
                  <c:v>-6.0585753039638632</c:v>
                </c:pt>
                <c:pt idx="240">
                  <c:v>-6.1852704421377469</c:v>
                </c:pt>
                <c:pt idx="241">
                  <c:v>-6.3100815981458842</c:v>
                </c:pt>
                <c:pt idx="242">
                  <c:v>-6.4329707555435212</c:v>
                </c:pt>
                <c:pt idx="243">
                  <c:v>-6.5539004833107786</c:v>
                </c:pt>
                <c:pt idx="244">
                  <c:v>-6.6728339472538138</c:v>
                </c:pt>
                <c:pt idx="245">
                  <c:v>-6.7897349212242233</c:v>
                </c:pt>
                <c:pt idx="246">
                  <c:v>-6.9045677981532165</c:v>
                </c:pt>
                <c:pt idx="247">
                  <c:v>-7.0172976008972361</c:v>
                </c:pt>
                <c:pt idx="248">
                  <c:v>-7.1278899928917125</c:v>
                </c:pt>
                <c:pt idx="249">
                  <c:v>-7.2363112886096941</c:v>
                </c:pt>
                <c:pt idx="250">
                  <c:v>-7.3425284638221804</c:v>
                </c:pt>
                <c:pt idx="251">
                  <c:v>-7.4465091656570248</c:v>
                </c:pt>
                <c:pt idx="252">
                  <c:v>-7.5482217224533574</c:v>
                </c:pt>
                <c:pt idx="253">
                  <c:v>-7.6476351534085056</c:v>
                </c:pt>
                <c:pt idx="254">
                  <c:v>-7.7447191780144946</c:v>
                </c:pt>
                <c:pt idx="255">
                  <c:v>-7.8394442252812357</c:v>
                </c:pt>
                <c:pt idx="256">
                  <c:v>-7.931781442743608</c:v>
                </c:pt>
                <c:pt idx="257">
                  <c:v>-8.0217027052496768</c:v>
                </c:pt>
                <c:pt idx="258">
                  <c:v>-8.1091806235273882</c:v>
                </c:pt>
                <c:pt idx="259">
                  <c:v>-8.1941885525271019</c:v>
                </c:pt>
                <c:pt idx="260">
                  <c:v>-8.2767005995374738</c:v>
                </c:pt>
                <c:pt idx="261">
                  <c:v>-8.3566916320721418</c:v>
                </c:pt>
                <c:pt idx="262">
                  <c:v>-8.4341372855248782</c:v>
                </c:pt>
                <c:pt idx="263">
                  <c:v>-8.5090139705908552</c:v>
                </c:pt>
                <c:pt idx="264">
                  <c:v>-8.5812988804517421</c:v>
                </c:pt>
                <c:pt idx="265">
                  <c:v>-8.6509699977224752</c:v>
                </c:pt>
                <c:pt idx="266">
                  <c:v>-8.7180061011575791</c:v>
                </c:pt>
                <c:pt idx="267">
                  <c:v>-8.7823867721149718</c:v>
                </c:pt>
                <c:pt idx="268">
                  <c:v>-8.8440924007753203</c:v>
                </c:pt>
                <c:pt idx="269">
                  <c:v>-8.9031041921150234</c:v>
                </c:pt>
                <c:pt idx="270">
                  <c:v>-8.9594041716310286</c:v>
                </c:pt>
                <c:pt idx="271">
                  <c:v>-9.0129751908157107</c:v>
                </c:pt>
                <c:pt idx="272">
                  <c:v>-9.0638009323801683</c:v>
                </c:pt>
                <c:pt idx="273">
                  <c:v>-9.11186591522433</c:v>
                </c:pt>
                <c:pt idx="274">
                  <c:v>-9.1571554991523776</c:v>
                </c:pt>
                <c:pt idx="275">
                  <c:v>-9.1996558893320195</c:v>
                </c:pt>
                <c:pt idx="276">
                  <c:v>-9.2393541404962907</c:v>
                </c:pt>
                <c:pt idx="277">
                  <c:v>-9.2762381608865674</c:v>
                </c:pt>
                <c:pt idx="278">
                  <c:v>-9.3102967159356176</c:v>
                </c:pt>
                <c:pt idx="279">
                  <c:v>-9.3415194316895658</c:v>
                </c:pt>
                <c:pt idx="280">
                  <c:v>-9.3698967979676979</c:v>
                </c:pt>
                <c:pt idx="281">
                  <c:v>-9.3954201712591967</c:v>
                </c:pt>
                <c:pt idx="282">
                  <c:v>-9.4180817773558783</c:v>
                </c:pt>
                <c:pt idx="283">
                  <c:v>-9.437874713720154</c:v>
                </c:pt>
                <c:pt idx="284">
                  <c:v>-9.4547929515874802</c:v>
                </c:pt>
                <c:pt idx="285">
                  <c:v>-9.468831337802678</c:v>
                </c:pt>
                <c:pt idx="286">
                  <c:v>-9.4799855963895379</c:v>
                </c:pt>
                <c:pt idx="287">
                  <c:v>-9.4882523298532462</c:v>
                </c:pt>
                <c:pt idx="288">
                  <c:v>-9.4936290202152325</c:v>
                </c:pt>
                <c:pt idx="289">
                  <c:v>-9.496114029780129</c:v>
                </c:pt>
                <c:pt idx="290">
                  <c:v>-9.4957066016345983</c:v>
                </c:pt>
                <c:pt idx="291">
                  <c:v>-9.4924068598778817</c:v>
                </c:pt>
                <c:pt idx="292">
                  <c:v>-9.4862158095839924</c:v>
                </c:pt>
                <c:pt idx="293">
                  <c:v>-9.4771353364955964</c:v>
                </c:pt>
                <c:pt idx="294">
                  <c:v>-9.4651682064496132</c:v>
                </c:pt>
                <c:pt idx="295">
                  <c:v>-9.4503180645347715</c:v>
                </c:pt>
                <c:pt idx="296">
                  <c:v>-9.4325894339813487</c:v>
                </c:pt>
                <c:pt idx="297">
                  <c:v>-9.411987714783427</c:v>
                </c:pt>
                <c:pt idx="298">
                  <c:v>-9.3885191820541021</c:v>
                </c:pt>
                <c:pt idx="299">
                  <c:v>-9.3621909841141342</c:v>
                </c:pt>
                <c:pt idx="300">
                  <c:v>-9.3330111403146336</c:v>
                </c:pt>
                <c:pt idx="301">
                  <c:v>-9.3009885385944262</c:v>
                </c:pt>
                <c:pt idx="302">
                  <c:v>-9.2661329327728659</c:v>
                </c:pt>
                <c:pt idx="303">
                  <c:v>-9.2284549395788975</c:v>
                </c:pt>
                <c:pt idx="304">
                  <c:v>-9.1879660354172952</c:v>
                </c:pt>
                <c:pt idx="305">
                  <c:v>-9.1446785528730352</c:v>
                </c:pt>
                <c:pt idx="306">
                  <c:v>-9.0986056769549073</c:v>
                </c:pt>
                <c:pt idx="307">
                  <c:v>-9.0497614410794522</c:v>
                </c:pt>
                <c:pt idx="308">
                  <c:v>-8.998160722796511</c:v>
                </c:pt>
                <c:pt idx="309">
                  <c:v>-8.9438192392576479</c:v>
                </c:pt>
                <c:pt idx="310">
                  <c:v>-8.8867535424288278</c:v>
                </c:pt>
                <c:pt idx="311">
                  <c:v>-8.8269810140488278</c:v>
                </c:pt>
                <c:pt idx="312">
                  <c:v>-8.7645198603349073</c:v>
                </c:pt>
                <c:pt idx="313">
                  <c:v>-8.6993891064373408</c:v>
                </c:pt>
                <c:pt idx="314">
                  <c:v>-8.6316085906445146</c:v>
                </c:pt>
                <c:pt idx="315">
                  <c:v>-8.561198958340352</c:v>
                </c:pt>
                <c:pt idx="316">
                  <c:v>-8.4881816557158967</c:v>
                </c:pt>
                <c:pt idx="317">
                  <c:v>-8.4125789232369801</c:v>
                </c:pt>
                <c:pt idx="318">
                  <c:v>-8.3344137888699645</c:v>
                </c:pt>
                <c:pt idx="319">
                  <c:v>-8.2537100610676077</c:v>
                </c:pt>
                <c:pt idx="320">
                  <c:v>-8.1704923215172141</c:v>
                </c:pt>
                <c:pt idx="321">
                  <c:v>-8.0847859176532495</c:v>
                </c:pt>
                <c:pt idx="322">
                  <c:v>-7.9966169549367239</c:v>
                </c:pt>
                <c:pt idx="323">
                  <c:v>-7.9060122889036863</c:v>
                </c:pt>
                <c:pt idx="324">
                  <c:v>-7.8129995169852515</c:v>
                </c:pt>
                <c:pt idx="325">
                  <c:v>-7.7176069701016443</c:v>
                </c:pt>
                <c:pt idx="326">
                  <c:v>-7.6198637040328441</c:v>
                </c:pt>
                <c:pt idx="327">
                  <c:v>-7.5197994905684311</c:v>
                </c:pt>
                <c:pt idx="328">
                  <c:v>-7.4174448084393445</c:v>
                </c:pt>
                <c:pt idx="329">
                  <c:v>-7.3128308340343153</c:v>
                </c:pt>
                <c:pt idx="330">
                  <c:v>-7.2059894319037978</c:v>
                </c:pt>
                <c:pt idx="331">
                  <c:v>-7.0969531450542869</c:v>
                </c:pt>
                <c:pt idx="332">
                  <c:v>-6.9857551850359902</c:v>
                </c:pt>
                <c:pt idx="333">
                  <c:v>-6.872429421826868</c:v>
                </c:pt>
                <c:pt idx="334">
                  <c:v>-6.7570103735161133</c:v>
                </c:pt>
                <c:pt idx="335">
                  <c:v>-6.6395331957902286</c:v>
                </c:pt>
                <c:pt idx="336">
                  <c:v>-6.5200336712248985</c:v>
                </c:pt>
                <c:pt idx="337">
                  <c:v>-6.3985481983859103</c:v>
                </c:pt>
                <c:pt idx="338">
                  <c:v>-6.2751137807424504</c:v>
                </c:pt>
                <c:pt idx="339">
                  <c:v>-6.1497680153961589</c:v>
                </c:pt>
                <c:pt idx="340">
                  <c:v>-6.0225490816293608</c:v>
                </c:pt>
                <c:pt idx="341">
                  <c:v>-5.8934957292759726</c:v>
                </c:pt>
                <c:pt idx="342">
                  <c:v>-5.7626472669186244</c:v>
                </c:pt>
                <c:pt idx="343">
                  <c:v>-5.6300435499155919</c:v>
                </c:pt>
                <c:pt idx="344">
                  <c:v>-5.4957249682611797</c:v>
                </c:pt>
                <c:pt idx="345">
                  <c:v>-5.3597324342832726</c:v>
                </c:pt>
                <c:pt idx="346">
                  <c:v>-5.2221073701817664</c:v>
                </c:pt>
                <c:pt idx="347">
                  <c:v>-5.0828916954117247</c:v>
                </c:pt>
                <c:pt idx="348">
                  <c:v>-4.942127813915044</c:v>
                </c:pt>
                <c:pt idx="349">
                  <c:v>-4.7998586012045745</c:v>
                </c:pt>
                <c:pt idx="350">
                  <c:v>-4.6561273913045911</c:v>
                </c:pt>
                <c:pt idx="351">
                  <c:v>-4.510977963551607</c:v>
                </c:pt>
                <c:pt idx="352">
                  <c:v>-4.3644545292595511</c:v>
                </c:pt>
                <c:pt idx="353">
                  <c:v>-4.2166017182533686</c:v>
                </c:pt>
                <c:pt idx="354">
                  <c:v>-4.067464565275146</c:v>
                </c:pt>
                <c:pt idx="355">
                  <c:v>-3.9170884962668984</c:v>
                </c:pt>
                <c:pt idx="356">
                  <c:v>-3.7655193145342096</c:v>
                </c:pt>
                <c:pt idx="357">
                  <c:v>-3.6128031867949177</c:v>
                </c:pt>
                <c:pt idx="358">
                  <c:v>-3.4589866291171192</c:v>
                </c:pt>
                <c:pt idx="359">
                  <c:v>-3.3041164927507589</c:v>
                </c:pt>
                <c:pt idx="360">
                  <c:v>-3.1482399498571287</c:v>
                </c:pt>
                <c:pt idx="361">
                  <c:v>-2.9914044791406136</c:v>
                </c:pt>
                <c:pt idx="362">
                  <c:v>-2.8336578513870743</c:v>
                </c:pt>
                <c:pt idx="363">
                  <c:v>-2.6750481149132637</c:v>
                </c:pt>
                <c:pt idx="364">
                  <c:v>-2.5156235809317016</c:v>
                </c:pt>
                <c:pt idx="365">
                  <c:v>-2.3554328088354852</c:v>
                </c:pt>
                <c:pt idx="366">
                  <c:v>-2.1945245914074945</c:v>
                </c:pt>
                <c:pt idx="367">
                  <c:v>-2.03294793995852</c:v>
                </c:pt>
                <c:pt idx="368">
                  <c:v>-1.8707520693988193</c:v>
                </c:pt>
                <c:pt idx="369">
                  <c:v>-1.7079863832476652</c:v>
                </c:pt>
                <c:pt idx="370">
                  <c:v>-1.5447004585854411</c:v>
                </c:pt>
                <c:pt idx="371">
                  <c:v>-1.3809440309528742</c:v>
                </c:pt>
                <c:pt idx="372">
                  <c:v>-1.2167669792020004</c:v>
                </c:pt>
                <c:pt idx="373">
                  <c:v>-1.0522193103034794</c:v>
                </c:pt>
                <c:pt idx="374">
                  <c:v>-0.88735114411488591</c:v>
                </c:pt>
                <c:pt idx="375">
                  <c:v>-0.72221269811461597</c:v>
                </c:pt>
                <c:pt idx="376">
                  <c:v>-0.55685427210605798</c:v>
                </c:pt>
                <c:pt idx="377">
                  <c:v>-0.39132623289668955</c:v>
                </c:pt>
                <c:pt idx="378">
                  <c:v>-0.22567899895676444</c:v>
                </c:pt>
                <c:pt idx="379">
                  <c:v>-5.9963025062266098E-2</c:v>
                </c:pt>
                <c:pt idx="380">
                  <c:v>0.10577121307320254</c:v>
                </c:pt>
                <c:pt idx="381">
                  <c:v>0.27147323417290203</c:v>
                </c:pt>
                <c:pt idx="382">
                  <c:v>0.43709256677313302</c:v>
                </c:pt>
                <c:pt idx="383">
                  <c:v>0.60257876459643245</c:v>
                </c:pt>
                <c:pt idx="384">
                  <c:v>0.76788142191708408</c:v>
                </c:pt>
                <c:pt idx="385">
                  <c:v>0.93295018891429171</c:v>
                </c:pt>
                <c:pt idx="386">
                  <c:v>1.0977347870083134</c:v>
                </c:pt>
                <c:pt idx="387">
                  <c:v>1.2621850241749044</c:v>
                </c:pt>
                <c:pt idx="388">
                  <c:v>1.4262508102333875</c:v>
                </c:pt>
                <c:pt idx="389">
                  <c:v>1.5898821721037129</c:v>
                </c:pt>
                <c:pt idx="390">
                  <c:v>1.7530292690278386</c:v>
                </c:pt>
                <c:pt idx="391">
                  <c:v>1.9156424077508185</c:v>
                </c:pt>
                <c:pt idx="392">
                  <c:v>2.0776720576569518</c:v>
                </c:pt>
                <c:pt idx="393">
                  <c:v>2.2390688658564017</c:v>
                </c:pt>
                <c:pt idx="394">
                  <c:v>2.3997836722176742</c:v>
                </c:pt>
                <c:pt idx="395">
                  <c:v>2.5597675243413902</c:v>
                </c:pt>
                <c:pt idx="396">
                  <c:v>2.7189716924707792</c:v>
                </c:pt>
                <c:pt idx="397">
                  <c:v>2.8773476843343571</c:v>
                </c:pt>
                <c:pt idx="398">
                  <c:v>3.034847259916277</c:v>
                </c:pt>
                <c:pt idx="399">
                  <c:v>3.1914224461498337</c:v>
                </c:pt>
                <c:pt idx="400">
                  <c:v>3.3470255515296641</c:v>
                </c:pt>
                <c:pt idx="401">
                  <c:v>3.5016091806381855</c:v>
                </c:pt>
                <c:pt idx="402">
                  <c:v>3.6551262485818459</c:v>
                </c:pt>
                <c:pt idx="403">
                  <c:v>3.8075299953327923</c:v>
                </c:pt>
                <c:pt idx="404">
                  <c:v>3.9587739999715907</c:v>
                </c:pt>
                <c:pt idx="405">
                  <c:v>4.1088121948266556</c:v>
                </c:pt>
                <c:pt idx="406">
                  <c:v>4.2575988795060722</c:v>
                </c:pt>
                <c:pt idx="407">
                  <c:v>4.4050887348175669</c:v>
                </c:pt>
                <c:pt idx="408">
                  <c:v>4.5512368365723503</c:v>
                </c:pt>
                <c:pt idx="409">
                  <c:v>4.6959986692686657</c:v>
                </c:pt>
                <c:pt idx="410">
                  <c:v>4.8393301396508255</c:v>
                </c:pt>
                <c:pt idx="411">
                  <c:v>4.9811875901396654</c:v>
                </c:pt>
                <c:pt idx="412">
                  <c:v>5.1215278121302727</c:v>
                </c:pt>
                <c:pt idx="413">
                  <c:v>5.2603080591529787</c:v>
                </c:pt>
                <c:pt idx="414">
                  <c:v>5.3974860598935699</c:v>
                </c:pt>
                <c:pt idx="415">
                  <c:v>5.5330200310687809</c:v>
                </c:pt>
                <c:pt idx="416">
                  <c:v>5.6668686901531524</c:v>
                </c:pt>
                <c:pt idx="417">
                  <c:v>5.7989912679533218</c:v>
                </c:pt>
                <c:pt idx="418">
                  <c:v>5.9293475210259983</c:v>
                </c:pt>
                <c:pt idx="419">
                  <c:v>6.0578977439357828</c:v>
                </c:pt>
                <c:pt idx="420">
                  <c:v>6.1846027813491107</c:v>
                </c:pt>
                <c:pt idx="421">
                  <c:v>6.3094240399606347</c:v>
                </c:pt>
                <c:pt idx="422">
                  <c:v>6.432323500248442</c:v>
                </c:pt>
                <c:pt idx="423">
                  <c:v>6.553263728054473</c:v>
                </c:pt>
                <c:pt idx="424">
                  <c:v>6.6722078859866638</c:v>
                </c:pt>
                <c:pt idx="425">
                  <c:v>6.7891197446393043</c:v>
                </c:pt>
                <c:pt idx="426">
                  <c:v>6.9039636936282207</c:v>
                </c:pt>
                <c:pt idx="427">
                  <c:v>7.016704752437402</c:v>
                </c:pt>
                <c:pt idx="428">
                  <c:v>7.1273085810737733</c:v>
                </c:pt>
                <c:pt idx="429">
                  <c:v>7.2357414905268769</c:v>
                </c:pt>
                <c:pt idx="430">
                  <c:v>7.3419704530302603</c:v>
                </c:pt>
                <c:pt idx="431">
                  <c:v>7.445963112121472</c:v>
                </c:pt>
                <c:pt idx="432">
                  <c:v>7.5476877924975563</c:v>
                </c:pt>
                <c:pt idx="433">
                  <c:v>7.647113509663102</c:v>
                </c:pt>
                <c:pt idx="434">
                  <c:v>7.7442099793678514</c:v>
                </c:pt>
                <c:pt idx="435">
                  <c:v>7.8389476268310467</c:v>
                </c:pt>
                <c:pt idx="436">
                  <c:v>7.9312975957496494</c:v>
                </c:pt>
                <c:pt idx="437">
                  <c:v>8.0212317570877367</c:v>
                </c:pt>
                <c:pt idx="438">
                  <c:v>8.1087227176443744</c:v>
                </c:pt>
                <c:pt idx="439">
                  <c:v>8.1937438283973609</c:v>
                </c:pt>
                <c:pt idx="440">
                  <c:v>8.2762691926202905</c:v>
                </c:pt>
                <c:pt idx="441">
                  <c:v>8.3562736737704899</c:v>
                </c:pt>
                <c:pt idx="442">
                  <c:v>8.4337329031453976</c:v>
                </c:pt>
                <c:pt idx="443">
                  <c:v>8.5086232873050687</c:v>
                </c:pt>
                <c:pt idx="444">
                  <c:v>8.5809220152585457</c:v>
                </c:pt>
                <c:pt idx="445">
                  <c:v>8.6506070654118883</c:v>
                </c:pt>
                <c:pt idx="446">
                  <c:v>8.7176572122757783</c:v>
                </c:pt>
                <c:pt idx="447">
                  <c:v>8.7820520329306184</c:v>
                </c:pt>
                <c:pt idx="448">
                  <c:v>8.843771913247199</c:v>
                </c:pt>
                <c:pt idx="449">
                  <c:v>8.9027980538609857</c:v>
                </c:pt>
                <c:pt idx="450">
                  <c:v>8.9591124758982481</c:v>
                </c:pt>
                <c:pt idx="451">
                  <c:v>9.0126980264522949</c:v>
                </c:pt>
                <c:pt idx="452">
                  <c:v>9.063538383808087</c:v>
                </c:pt>
                <c:pt idx="453">
                  <c:v>9.1116180624137044</c:v>
                </c:pt>
                <c:pt idx="454">
                  <c:v>9.1569224175971193</c:v>
                </c:pt>
                <c:pt idx="455">
                  <c:v>9.1994376500268427</c:v>
                </c:pt>
                <c:pt idx="456">
                  <c:v>9.2391508099150794</c:v>
                </c:pt>
                <c:pt idx="457">
                  <c:v>9.2760498009621344</c:v>
                </c:pt>
                <c:pt idx="458">
                  <c:v>9.3101233840408373</c:v>
                </c:pt>
                <c:pt idx="459">
                  <c:v>9.3413611806198968</c:v>
                </c:pt>
                <c:pt idx="460">
                  <c:v>9.3697536759251054</c:v>
                </c:pt>
                <c:pt idx="461">
                  <c:v>9.3952922218374706</c:v>
                </c:pt>
                <c:pt idx="462">
                  <c:v>9.417969039527355</c:v>
                </c:pt>
                <c:pt idx="463">
                  <c:v>9.4377772218238398</c:v>
                </c:pt>
                <c:pt idx="464">
                  <c:v>9.4547107353186011</c:v>
                </c:pt>
                <c:pt idx="465">
                  <c:v>9.4687644222036287</c:v>
                </c:pt>
                <c:pt idx="466">
                  <c:v>9.4799340018422562</c:v>
                </c:pt>
                <c:pt idx="467">
                  <c:v>9.4882160720730013</c:v>
                </c:pt>
                <c:pt idx="468">
                  <c:v>9.4936081102458463</c:v>
                </c:pt>
                <c:pt idx="469">
                  <c:v>9.4961084739906045</c:v>
                </c:pt>
                <c:pt idx="470">
                  <c:v>9.4957164017171838</c:v>
                </c:pt>
                <c:pt idx="471">
                  <c:v>9.4924320128475497</c:v>
                </c:pt>
                <c:pt idx="472">
                  <c:v>9.486256307779362</c:v>
                </c:pt>
                <c:pt idx="473">
                  <c:v>9.4771911675812497</c:v>
                </c:pt>
                <c:pt idx="474">
                  <c:v>9.4652393534198627</c:v>
                </c:pt>
                <c:pt idx="475">
                  <c:v>9.4504045057188417</c:v>
                </c:pt>
                <c:pt idx="476">
                  <c:v>9.4326911430499703</c:v>
                </c:pt>
                <c:pt idx="477">
                  <c:v>9.4121046607568584</c:v>
                </c:pt>
                <c:pt idx="478">
                  <c:v>9.3886513293115677</c:v>
                </c:pt>
                <c:pt idx="479">
                  <c:v>9.3623382924046759</c:v>
                </c:pt>
                <c:pt idx="480">
                  <c:v>9.3331735647693623</c:v>
                </c:pt>
                <c:pt idx="481">
                  <c:v>9.3011660297402017</c:v>
                </c:pt>
                <c:pt idx="482">
                  <c:v>9.2663254365473513</c:v>
                </c:pt>
                <c:pt idx="483">
                  <c:v>9.2286623973470387</c:v>
                </c:pt>
                <c:pt idx="484">
                  <c:v>9.1881883839891731</c:v>
                </c:pt>
                <c:pt idx="485">
                  <c:v>9.1449157245231163</c:v>
                </c:pt>
                <c:pt idx="486">
                  <c:v>9.0988575994426704</c:v>
                </c:pt>
                <c:pt idx="487">
                  <c:v>9.0500280376713924</c:v>
                </c:pt>
                <c:pt idx="488">
                  <c:v>8.9984419122895165</c:v>
                </c:pt>
                <c:pt idx="489">
                  <c:v>8.9441149360037251</c:v>
                </c:pt>
                <c:pt idx="490">
                  <c:v>8.8870636563611942</c:v>
                </c:pt>
                <c:pt idx="491">
                  <c:v>8.8273054507093498</c:v>
                </c:pt>
                <c:pt idx="492">
                  <c:v>8.7648585209028642</c:v>
                </c:pt>
                <c:pt idx="493">
                  <c:v>8.6997418877595276</c:v>
                </c:pt>
                <c:pt idx="494">
                  <c:v>8.6319753852666619</c:v>
                </c:pt>
                <c:pt idx="495">
                  <c:v>8.5615796545398535</c:v>
                </c:pt>
                <c:pt idx="496">
                  <c:v>8.4885761375358424</c:v>
                </c:pt>
                <c:pt idx="497">
                  <c:v>8.4129870705214724</c:v>
                </c:pt>
                <c:pt idx="498">
                  <c:v>8.3348354773007198</c:v>
                </c:pt>
                <c:pt idx="499">
                  <c:v>8.2541451622018212</c:v>
                </c:pt>
                <c:pt idx="500">
                  <c:v>8.1709407028266874</c:v>
                </c:pt>
                <c:pt idx="501">
                  <c:v>8.0852474425647447</c:v>
                </c:pt>
                <c:pt idx="502">
                  <c:v>7.9970914828735742</c:v>
                </c:pt>
                <c:pt idx="503">
                  <c:v>7.9064996753286101</c:v>
                </c:pt>
                <c:pt idx="504">
                  <c:v>7.813499613444379</c:v>
                </c:pt>
                <c:pt idx="505">
                  <c:v>7.7181196242697352</c:v>
                </c:pt>
                <c:pt idx="506">
                  <c:v>7.6203887597596847</c:v>
                </c:pt>
                <c:pt idx="507">
                  <c:v>7.5203367879263956</c:v>
                </c:pt>
                <c:pt idx="508">
                  <c:v>7.4179941837721017</c:v>
                </c:pt>
                <c:pt idx="509">
                  <c:v>7.3133921200066903</c:v>
                </c:pt>
                <c:pt idx="510">
                  <c:v>7.2065624575527298</c:v>
                </c:pt>
                <c:pt idx="511">
                  <c:v>7.0975377358409064</c:v>
                </c:pt>
                <c:pt idx="512">
                  <c:v>6.986351162898786</c:v>
                </c:pt>
                <c:pt idx="513">
                  <c:v>6.8730366052359164</c:v>
                </c:pt>
                <c:pt idx="514">
                  <c:v>6.757628577528374</c:v>
                </c:pt>
                <c:pt idx="515">
                  <c:v>6.6401622321058804</c:v>
                </c:pt>
                <c:pt idx="516">
                  <c:v>6.5206733482446859</c:v>
                </c:pt>
                <c:pt idx="517">
                  <c:v>6.3991983212695089</c:v>
                </c:pt>
                <c:pt idx="518">
                  <c:v>6.2757741514678145</c:v>
                </c:pt>
                <c:pt idx="519">
                  <c:v>6.1504384328198327</c:v>
                </c:pt>
                <c:pt idx="520">
                  <c:v>6.0232293415477471</c:v>
                </c:pt>
                <c:pt idx="521">
                  <c:v>5.8941856244875286</c:v>
                </c:pt>
                <c:pt idx="522">
                  <c:v>5.7633465872869882</c:v>
                </c:pt>
                <c:pt idx="523">
                  <c:v>5.6307520824335615</c:v>
                </c:pt>
                <c:pt idx="524">
                  <c:v>5.4964424971156243</c:v>
                </c:pt>
                <c:pt idx="525">
                  <c:v>5.3604587409208362</c:v>
                </c:pt>
                <c:pt idx="526">
                  <c:v>5.2228422333754692</c:v>
                </c:pt>
                <c:pt idx="527">
                  <c:v>5.0836348913283169</c:v>
                </c:pt>
                <c:pt idx="528">
                  <c:v>4.9428791161831995</c:v>
                </c:pt>
                <c:pt idx="529">
                  <c:v>4.8006177809838508</c:v>
                </c:pt>
                <c:pt idx="530">
                  <c:v>4.6568942173551058</c:v>
                </c:pt>
                <c:pt idx="531">
                  <c:v>4.5117522023045007</c:v>
                </c:pt>
                <c:pt idx="532">
                  <c:v>4.3652359448881031</c:v>
                </c:pt>
                <c:pt idx="533">
                  <c:v>4.2173900727448519</c:v>
                </c:pt>
                <c:pt idx="534">
                  <c:v>4.0682596185033129</c:v>
                </c:pt>
                <c:pt idx="535">
                  <c:v>3.9178900060651114</c:v>
                </c:pt>
                <c:pt idx="536">
                  <c:v>3.7663270367692272</c:v>
                </c:pt>
                <c:pt idx="537">
                  <c:v>3.6136168754412274</c:v>
                </c:pt>
                <c:pt idx="538">
                  <c:v>3.4598060363318992</c:v>
                </c:pt>
                <c:pt idx="539">
                  <c:v>3.3049413689493536</c:v>
                </c:pt>
                <c:pt idx="540">
                  <c:v>3.149070043789084</c:v>
                </c:pt>
                <c:pt idx="541">
                  <c:v>2.9922395379661908</c:v>
                </c:pt>
                <c:pt idx="542">
                  <c:v>2.8344976207542616</c:v>
                </c:pt>
                <c:pt idx="543">
                  <c:v>2.6758923390352685</c:v>
                </c:pt>
                <c:pt idx="544">
                  <c:v>2.5164720026648464</c:v>
                </c:pt>
                <c:pt idx="545">
                  <c:v>2.3562851697575335</c:v>
                </c:pt>
                <c:pt idx="546">
                  <c:v>2.1953806318963633</c:v>
                </c:pt>
                <c:pt idx="547">
                  <c:v>2.0338073992713723</c:v>
                </c:pt>
                <c:pt idx="548">
                  <c:v>1.871614685751456</c:v>
                </c:pt>
                <c:pt idx="549">
                  <c:v>1.7088518938942956</c:v>
                </c:pt>
                <c:pt idx="550">
                  <c:v>1.5455685998986839</c:v>
                </c:pt>
                <c:pt idx="551">
                  <c:v>1.381814538504069</c:v>
                </c:pt>
                <c:pt idx="552">
                  <c:v>1.2176395878417625</c:v>
                </c:pt>
                <c:pt idx="553">
                  <c:v>1.0530937542424341</c:v>
                </c:pt>
                <c:pt idx="554">
                  <c:v>0.88822715700465771</c:v>
                </c:pt>
                <c:pt idx="555">
                  <c:v>0.72309001312892296</c:v>
                </c:pt>
                <c:pt idx="556">
                  <c:v>0.55773262202201468</c:v>
                </c:pt>
                <c:pt idx="557">
                  <c:v>0.39220535017618802</c:v>
                </c:pt>
                <c:pt idx="558">
                  <c:v>0.22655861582795203</c:v>
                </c:pt>
                <c:pt idx="559">
                  <c:v>6.0842873601134578E-2</c:v>
                </c:pt>
                <c:pt idx="560">
                  <c:v>-0.10489140086124187</c:v>
                </c:pt>
                <c:pt idx="561">
                  <c:v>-0.27059372627135975</c:v>
                </c:pt>
                <c:pt idx="562">
                  <c:v>-0.43621363107283517</c:v>
                </c:pt>
                <c:pt idx="563">
                  <c:v>-0.60170066881391504</c:v>
                </c:pt>
                <c:pt idx="564">
                  <c:v>-0.76700443351304859</c:v>
                </c:pt>
                <c:pt idx="565">
                  <c:v>-0.93207457501215307</c:v>
                </c:pt>
                <c:pt idx="566">
                  <c:v>-1.0968608143128129</c:v>
                </c:pt>
                <c:pt idx="567">
                  <c:v>-1.261312958890888</c:v>
                </c:pt>
                <c:pt idx="568">
                  <c:v>-1.4253809179847214</c:v>
                </c:pt>
                <c:pt idx="569">
                  <c:v>-1.5890147178523775</c:v>
                </c:pt>
                <c:pt idx="570">
                  <c:v>-1.752164516993209</c:v>
                </c:pt>
                <c:pt idx="571">
                  <c:v>-1.9147806213292085</c:v>
                </c:pt>
                <c:pt idx="572">
                  <c:v>-2.0768134993413709</c:v>
                </c:pt>
                <c:pt idx="573">
                  <c:v>-2.2382137971566038</c:v>
                </c:pt>
                <c:pt idx="574">
                  <c:v>-2.39893235358051</c:v>
                </c:pt>
                <c:pt idx="575">
                  <c:v>-2.5589202150714598</c:v>
                </c:pt>
                <c:pt idx="576">
                  <c:v>-2.7181286506514781</c:v>
                </c:pt>
                <c:pt idx="577">
                  <c:v>-2.8765091667492366</c:v>
                </c:pt>
                <c:pt idx="578">
                  <c:v>-3.0340135219708588</c:v>
                </c:pt>
                <c:pt idx="579">
                  <c:v>-3.1905937417937889</c:v>
                </c:pt>
                <c:pt idx="580">
                  <c:v>-3.3462021331794753</c:v>
                </c:pt>
                <c:pt idx="581">
                  <c:v>-3.5007912991002712</c:v>
                </c:pt>
                <c:pt idx="582">
                  <c:v>-3.6543141529761431</c:v>
                </c:pt>
                <c:pt idx="583">
                  <c:v>-3.8067239330169071</c:v>
                </c:pt>
                <c:pt idx="584">
                  <c:v>-3.9579742164654284</c:v>
                </c:pt>
                <c:pt idx="585">
                  <c:v>-4.1080189337376476</c:v>
                </c:pt>
                <c:pt idx="586">
                  <c:v>-4.2568123824549797</c:v>
                </c:pt>
                <c:pt idx="587">
                  <c:v>-4.4043092413648752</c:v>
                </c:pt>
                <c:pt idx="588">
                  <c:v>-4.5504645841453204</c:v>
                </c:pt>
                <c:pt idx="589">
                  <c:v>-4.695233893088985</c:v>
                </c:pt>
                <c:pt idx="590">
                  <c:v>-4.8385730726629976</c:v>
                </c:pt>
                <c:pt idx="591">
                  <c:v>-4.9804384629400111</c:v>
                </c:pt>
                <c:pt idx="592">
                  <c:v>-5.1207868528967504</c:v>
                </c:pt>
                <c:pt idx="593">
                  <c:v>-5.2595754935756274</c:v>
                </c:pt>
                <c:pt idx="594">
                  <c:v>-5.3967621111057911</c:v>
                </c:pt>
                <c:pt idx="595">
                  <c:v>-5.5323049195793992</c:v>
                </c:pt>
                <c:pt idx="596">
                  <c:v>-5.6661626337791899</c:v>
                </c:pt>
                <c:pt idx="597">
                  <c:v>-5.7982944817537181</c:v>
                </c:pt>
                <c:pt idx="598">
                  <c:v>-5.9286602172360494</c:v>
                </c:pt>
                <c:pt idx="599">
                  <c:v>-6.0572201319025449</c:v>
                </c:pt>
                <c:pt idx="600">
                  <c:v>-6.1839350674675915</c:v>
                </c:pt>
                <c:pt idx="601">
                  <c:v>-6.3087664276109479</c:v>
                </c:pt>
                <c:pt idx="602">
                  <c:v>-6.4316761897338779</c:v>
                </c:pt>
                <c:pt idx="603">
                  <c:v>-6.5526269165404418</c:v>
                </c:pt>
                <c:pt idx="604">
                  <c:v>-6.671581767440693</c:v>
                </c:pt>
                <c:pt idx="605">
                  <c:v>-6.7885045097719132</c:v>
                </c:pt>
                <c:pt idx="606">
                  <c:v>-6.903359529834856</c:v>
                </c:pt>
                <c:pt idx="607">
                  <c:v>-7.0161118437413519</c:v>
                </c:pt>
                <c:pt idx="608">
                  <c:v>-7.1267271080701189</c:v>
                </c:pt>
                <c:pt idx="609">
                  <c:v>-7.2351716303274793</c:v>
                </c:pt>
                <c:pt idx="610">
                  <c:v>-7.34141237920982</c:v>
                </c:pt>
                <c:pt idx="611">
                  <c:v>-7.4454169946646536</c:v>
                </c:pt>
                <c:pt idx="612">
                  <c:v>-7.5471537977472147</c:v>
                </c:pt>
                <c:pt idx="613">
                  <c:v>-7.6465918002696158</c:v>
                </c:pt>
                <c:pt idx="614">
                  <c:v>-7.7437007142395853</c:v>
                </c:pt>
                <c:pt idx="615">
                  <c:v>-7.8384509610859405</c:v>
                </c:pt>
                <c:pt idx="616">
                  <c:v>-7.9308136806679768</c:v>
                </c:pt>
                <c:pt idx="617">
                  <c:v>-8.0207607400660255</c:v>
                </c:pt>
                <c:pt idx="618">
                  <c:v>-8.1082647421505119</c:v>
                </c:pt>
                <c:pt idx="619">
                  <c:v>-8.1932990339268876</c:v>
                </c:pt>
                <c:pt idx="620">
                  <c:v>-8.2758377146539193</c:v>
                </c:pt>
                <c:pt idx="621">
                  <c:v>-8.3558556437328395</c:v>
                </c:pt>
                <c:pt idx="622">
                  <c:v>-8.4333284483649535</c:v>
                </c:pt>
                <c:pt idx="623">
                  <c:v>-8.5082325309754125</c:v>
                </c:pt>
                <c:pt idx="624">
                  <c:v>-8.5805450764008171</c:v>
                </c:pt>
                <c:pt idx="625">
                  <c:v>-8.6502440588385419</c:v>
                </c:pt>
                <c:pt idx="626">
                  <c:v>-8.7173082485556108</c:v>
                </c:pt>
                <c:pt idx="627">
                  <c:v>-8.7817172183550927</c:v>
                </c:pt>
                <c:pt idx="628">
                  <c:v>-8.8434513497980607</c:v>
                </c:pt>
                <c:pt idx="629">
                  <c:v>-8.9024918391792056</c:v>
                </c:pt>
                <c:pt idx="630">
                  <c:v>-8.9588207032542861</c:v>
                </c:pt>
                <c:pt idx="631">
                  <c:v>-9.0124207847176834</c:v>
                </c:pt>
                <c:pt idx="632">
                  <c:v>-9.0632757574283556</c:v>
                </c:pt>
                <c:pt idx="633">
                  <c:v>-9.1113701313826798</c:v>
                </c:pt>
                <c:pt idx="634">
                  <c:v>-9.1566892574325411</c:v>
                </c:pt>
                <c:pt idx="635">
                  <c:v>-9.1992193317473667</c:v>
                </c:pt>
                <c:pt idx="636">
                  <c:v>-9.2389474000186471</c:v>
                </c:pt>
                <c:pt idx="637">
                  <c:v>-9.2758613614057115</c:v>
                </c:pt>
                <c:pt idx="638">
                  <c:v>-9.3099499722215562</c:v>
                </c:pt>
                <c:pt idx="639">
                  <c:v>-9.3412028493575576</c:v>
                </c:pt>
                <c:pt idx="640">
                  <c:v>-9.3696104734461052</c:v>
                </c:pt>
                <c:pt idx="641">
                  <c:v>-9.395164191760097</c:v>
                </c:pt>
                <c:pt idx="642">
                  <c:v>-9.4178562208485062</c:v>
                </c:pt>
                <c:pt idx="643">
                  <c:v>-9.4376796489071548</c:v>
                </c:pt>
                <c:pt idx="644">
                  <c:v>-9.4546284378839811</c:v>
                </c:pt>
                <c:pt idx="645">
                  <c:v>-9.4686974253181937</c:v>
                </c:pt>
                <c:pt idx="646">
                  <c:v>-9.4798823259126976</c:v>
                </c:pt>
                <c:pt idx="647">
                  <c:v>-9.4881797328393844</c:v>
                </c:pt>
                <c:pt idx="648">
                  <c:v>-9.4935871187767997</c:v>
                </c:pt>
                <c:pt idx="649">
                  <c:v>-9.4961028366799543</c:v>
                </c:pt>
                <c:pt idx="650">
                  <c:v>-9.4957261202820078</c:v>
                </c:pt>
                <c:pt idx="651">
                  <c:v>-9.4924570843276559</c:v>
                </c:pt>
                <c:pt idx="652">
                  <c:v>-9.4862967245381835</c:v>
                </c:pt>
                <c:pt idx="653">
                  <c:v>-9.4772469173081753</c:v>
                </c:pt>
                <c:pt idx="654">
                  <c:v>-9.4653104191339903</c:v>
                </c:pt>
                <c:pt idx="655">
                  <c:v>-9.4504908657741407</c:v>
                </c:pt>
                <c:pt idx="656">
                  <c:v>-9.432792771141882</c:v>
                </c:pt>
                <c:pt idx="657">
                  <c:v>-9.4122215259303097</c:v>
                </c:pt>
                <c:pt idx="658">
                  <c:v>-9.3887833959703944</c:v>
                </c:pt>
                <c:pt idx="659">
                  <c:v>-9.3624855203224655</c:v>
                </c:pt>
                <c:pt idx="660">
                  <c:v>-9.333335909101713</c:v>
                </c:pt>
                <c:pt idx="661">
                  <c:v>-9.3013434410383695</c:v>
                </c:pt>
                <c:pt idx="662">
                  <c:v>-9.2665178607733267</c:v>
                </c:pt>
                <c:pt idx="663">
                  <c:v>-9.2288697758899954</c:v>
                </c:pt>
                <c:pt idx="664">
                  <c:v>-9.1884106536833237</c:v>
                </c:pt>
                <c:pt idx="665">
                  <c:v>-9.1451528176669523</c:v>
                </c:pt>
                <c:pt idx="666">
                  <c:v>-9.0991094438195823</c:v>
                </c:pt>
                <c:pt idx="667">
                  <c:v>-9.0502945565716697</c:v>
                </c:pt>
                <c:pt idx="668">
                  <c:v>-8.9987230245337066</c:v>
                </c:pt>
                <c:pt idx="669">
                  <c:v>-8.9444105559673677</c:v>
                </c:pt>
                <c:pt idx="670">
                  <c:v>-8.8873736940008961</c:v>
                </c:pt>
                <c:pt idx="671">
                  <c:v>-8.8276298115902119</c:v>
                </c:pt>
                <c:pt idx="672">
                  <c:v>-8.765197106227248</c:v>
                </c:pt>
                <c:pt idx="673">
                  <c:v>-8.7000945943971466</c:v>
                </c:pt>
                <c:pt idx="674">
                  <c:v>-8.6323421057859946</c:v>
                </c:pt>
                <c:pt idx="675">
                  <c:v>-8.5619602772408658</c:v>
                </c:pt>
                <c:pt idx="676">
                  <c:v>-8.4889705464840102</c:v>
                </c:pt>
                <c:pt idx="677">
                  <c:v>-8.4133951455830989</c:v>
                </c:pt>
                <c:pt idx="678">
                  <c:v>-8.3352570941795179</c:v>
                </c:pt>
                <c:pt idx="679">
                  <c:v>-8.2545801924767801</c:v>
                </c:pt>
                <c:pt idx="680">
                  <c:v>-8.1713890139911847</c:v>
                </c:pt>
                <c:pt idx="681">
                  <c:v>-8.0857088980669136</c:v>
                </c:pt>
                <c:pt idx="682">
                  <c:v>-7.9975659421578866</c:v>
                </c:pt>
                <c:pt idx="683">
                  <c:v>-7.9069869938787045</c:v>
                </c:pt>
                <c:pt idx="684">
                  <c:v>-7.8139996428270555</c:v>
                </c:pt>
                <c:pt idx="685">
                  <c:v>-7.718632212180184</c:v>
                </c:pt>
                <c:pt idx="686">
                  <c:v>-7.6209137500678654</c:v>
                </c:pt>
                <c:pt idx="687">
                  <c:v>-7.5208740207246096</c:v>
                </c:pt>
                <c:pt idx="688">
                  <c:v>-7.4185434954236982</c:v>
                </c:pt>
                <c:pt idx="689">
                  <c:v>-7.3139533431958803</c:v>
                </c:pt>
                <c:pt idx="690">
                  <c:v>-7.2071354213355701</c:v>
                </c:pt>
                <c:pt idx="691">
                  <c:v>-7.0981222656973788</c:v>
                </c:pt>
                <c:pt idx="692">
                  <c:v>-6.9869470807859404</c:v>
                </c:pt>
                <c:pt idx="693">
                  <c:v>-6.8736437296420947</c:v>
                </c:pt>
                <c:pt idx="694">
                  <c:v>-6.758246723528508</c:v>
                </c:pt>
                <c:pt idx="695">
                  <c:v>-6.6407912114178096</c:v>
                </c:pt>
                <c:pt idx="696">
                  <c:v>-6.5213129692865257</c:v>
                </c:pt>
                <c:pt idx="697">
                  <c:v>-6.3998483892179925</c:v>
                </c:pt>
                <c:pt idx="698">
                  <c:v>-6.2764344683176194</c:v>
                </c:pt>
                <c:pt idx="699">
                  <c:v>-6.1511087974439143</c:v>
                </c:pt>
                <c:pt idx="700">
                  <c:v>-6.0239095497585859</c:v>
                </c:pt>
                <c:pt idx="701">
                  <c:v>-5.894875469099345</c:v>
                </c:pt>
                <c:pt idx="702">
                  <c:v>-5.7640458581788234</c:v>
                </c:pt>
                <c:pt idx="703">
                  <c:v>-5.631460566613292</c:v>
                </c:pt>
                <c:pt idx="704">
                  <c:v>-5.497159978784822</c:v>
                </c:pt>
                <c:pt idx="705">
                  <c:v>-5.3611850015405373</c:v>
                </c:pt>
                <c:pt idx="706">
                  <c:v>-5.2235770517326969</c:v>
                </c:pt>
                <c:pt idx="707">
                  <c:v>-5.0843780436034933</c:v>
                </c:pt>
                <c:pt idx="708">
                  <c:v>-4.9436303760182918</c:v>
                </c:pt>
                <c:pt idx="709">
                  <c:v>-4.8013769195513172</c:v>
                </c:pt>
                <c:pt idx="710">
                  <c:v>-4.6576610034276387</c:v>
                </c:pt>
                <c:pt idx="711">
                  <c:v>-4.5125264023254044</c:v>
                </c:pt>
                <c:pt idx="712">
                  <c:v>-4.3660173230424757</c:v>
                </c:pt>
                <c:pt idx="713">
                  <c:v>-4.2181783910313513</c:v>
                </c:pt>
                <c:pt idx="714">
                  <c:v>-4.069054636806734</c:v>
                </c:pt>
                <c:pt idx="715">
                  <c:v>-3.9186914822294621</c:v>
                </c:pt>
                <c:pt idx="716">
                  <c:v>-3.7671347266714958</c:v>
                </c:pt>
                <c:pt idx="717">
                  <c:v>-3.614430533065772</c:v>
                </c:pt>
                <c:pt idx="718">
                  <c:v>-3.4606254138453174</c:v>
                </c:pt>
                <c:pt idx="719">
                  <c:v>-3.3057662167760657</c:v>
                </c:pt>
                <c:pt idx="720">
                  <c:v>-3.1499001106872559</c:v>
                </c:pt>
                <c:pt idx="721">
                  <c:v>-2.9930745711043176</c:v>
                </c:pt>
              </c:numCache>
            </c:numRef>
          </c:yVal>
          <c:smooth val="0"/>
        </c:ser>
        <c:ser>
          <c:idx val="1"/>
          <c:order val="1"/>
          <c:tx>
            <c:v>I_Wirk</c:v>
          </c:tx>
          <c:marker>
            <c:symbol val="none"/>
          </c:marker>
          <c:xVal>
            <c:numRef>
              <c:f>Blindleistungskompensation!$P$37:$P$758</c:f>
              <c:numCache>
                <c:formatCode>General</c:formatCode>
                <c:ptCount val="722"/>
                <c:pt idx="0">
                  <c:v>-360</c:v>
                </c:pt>
                <c:pt idx="1">
                  <c:v>-359</c:v>
                </c:pt>
                <c:pt idx="2">
                  <c:v>-358</c:v>
                </c:pt>
                <c:pt idx="3">
                  <c:v>-357</c:v>
                </c:pt>
                <c:pt idx="4">
                  <c:v>-356</c:v>
                </c:pt>
                <c:pt idx="5">
                  <c:v>-355</c:v>
                </c:pt>
                <c:pt idx="6">
                  <c:v>-354</c:v>
                </c:pt>
                <c:pt idx="7">
                  <c:v>-353</c:v>
                </c:pt>
                <c:pt idx="8">
                  <c:v>-352</c:v>
                </c:pt>
                <c:pt idx="9">
                  <c:v>-351</c:v>
                </c:pt>
                <c:pt idx="10">
                  <c:v>-350</c:v>
                </c:pt>
                <c:pt idx="11">
                  <c:v>-349</c:v>
                </c:pt>
                <c:pt idx="12">
                  <c:v>-348</c:v>
                </c:pt>
                <c:pt idx="13">
                  <c:v>-347</c:v>
                </c:pt>
                <c:pt idx="14">
                  <c:v>-346</c:v>
                </c:pt>
                <c:pt idx="15">
                  <c:v>-345</c:v>
                </c:pt>
                <c:pt idx="16">
                  <c:v>-344</c:v>
                </c:pt>
                <c:pt idx="17">
                  <c:v>-343</c:v>
                </c:pt>
                <c:pt idx="18">
                  <c:v>-342</c:v>
                </c:pt>
                <c:pt idx="19">
                  <c:v>-341</c:v>
                </c:pt>
                <c:pt idx="20">
                  <c:v>-340</c:v>
                </c:pt>
                <c:pt idx="21">
                  <c:v>-339</c:v>
                </c:pt>
                <c:pt idx="22">
                  <c:v>-338</c:v>
                </c:pt>
                <c:pt idx="23">
                  <c:v>-337</c:v>
                </c:pt>
                <c:pt idx="24">
                  <c:v>-336</c:v>
                </c:pt>
                <c:pt idx="25">
                  <c:v>-335</c:v>
                </c:pt>
                <c:pt idx="26">
                  <c:v>-334</c:v>
                </c:pt>
                <c:pt idx="27">
                  <c:v>-333</c:v>
                </c:pt>
                <c:pt idx="28">
                  <c:v>-332</c:v>
                </c:pt>
                <c:pt idx="29">
                  <c:v>-331</c:v>
                </c:pt>
                <c:pt idx="30">
                  <c:v>-330</c:v>
                </c:pt>
                <c:pt idx="31">
                  <c:v>-329</c:v>
                </c:pt>
                <c:pt idx="32">
                  <c:v>-328</c:v>
                </c:pt>
                <c:pt idx="33">
                  <c:v>-327</c:v>
                </c:pt>
                <c:pt idx="34">
                  <c:v>-326</c:v>
                </c:pt>
                <c:pt idx="35">
                  <c:v>-325</c:v>
                </c:pt>
                <c:pt idx="36">
                  <c:v>-324</c:v>
                </c:pt>
                <c:pt idx="37">
                  <c:v>-323</c:v>
                </c:pt>
                <c:pt idx="38">
                  <c:v>-322</c:v>
                </c:pt>
                <c:pt idx="39">
                  <c:v>-321</c:v>
                </c:pt>
                <c:pt idx="40">
                  <c:v>-320</c:v>
                </c:pt>
                <c:pt idx="41">
                  <c:v>-319</c:v>
                </c:pt>
                <c:pt idx="42">
                  <c:v>-318</c:v>
                </c:pt>
                <c:pt idx="43">
                  <c:v>-317</c:v>
                </c:pt>
                <c:pt idx="44">
                  <c:v>-316</c:v>
                </c:pt>
                <c:pt idx="45">
                  <c:v>-315</c:v>
                </c:pt>
                <c:pt idx="46">
                  <c:v>-314</c:v>
                </c:pt>
                <c:pt idx="47">
                  <c:v>-313</c:v>
                </c:pt>
                <c:pt idx="48">
                  <c:v>-312</c:v>
                </c:pt>
                <c:pt idx="49">
                  <c:v>-311</c:v>
                </c:pt>
                <c:pt idx="50">
                  <c:v>-310</c:v>
                </c:pt>
                <c:pt idx="51">
                  <c:v>-309</c:v>
                </c:pt>
                <c:pt idx="52">
                  <c:v>-308</c:v>
                </c:pt>
                <c:pt idx="53">
                  <c:v>-307</c:v>
                </c:pt>
                <c:pt idx="54">
                  <c:v>-306</c:v>
                </c:pt>
                <c:pt idx="55">
                  <c:v>-305</c:v>
                </c:pt>
                <c:pt idx="56">
                  <c:v>-304</c:v>
                </c:pt>
                <c:pt idx="57">
                  <c:v>-303</c:v>
                </c:pt>
                <c:pt idx="58">
                  <c:v>-302</c:v>
                </c:pt>
                <c:pt idx="59">
                  <c:v>-301</c:v>
                </c:pt>
                <c:pt idx="60">
                  <c:v>-300</c:v>
                </c:pt>
                <c:pt idx="61">
                  <c:v>-299</c:v>
                </c:pt>
                <c:pt idx="62">
                  <c:v>-298</c:v>
                </c:pt>
                <c:pt idx="63">
                  <c:v>-297</c:v>
                </c:pt>
                <c:pt idx="64">
                  <c:v>-296</c:v>
                </c:pt>
                <c:pt idx="65">
                  <c:v>-295</c:v>
                </c:pt>
                <c:pt idx="66">
                  <c:v>-294</c:v>
                </c:pt>
                <c:pt idx="67">
                  <c:v>-293</c:v>
                </c:pt>
                <c:pt idx="68">
                  <c:v>-292</c:v>
                </c:pt>
                <c:pt idx="69">
                  <c:v>-291</c:v>
                </c:pt>
                <c:pt idx="70">
                  <c:v>-290</c:v>
                </c:pt>
                <c:pt idx="71">
                  <c:v>-289</c:v>
                </c:pt>
                <c:pt idx="72">
                  <c:v>-288</c:v>
                </c:pt>
                <c:pt idx="73">
                  <c:v>-287</c:v>
                </c:pt>
                <c:pt idx="74">
                  <c:v>-286</c:v>
                </c:pt>
                <c:pt idx="75">
                  <c:v>-285</c:v>
                </c:pt>
                <c:pt idx="76">
                  <c:v>-284</c:v>
                </c:pt>
                <c:pt idx="77">
                  <c:v>-283</c:v>
                </c:pt>
                <c:pt idx="78">
                  <c:v>-282</c:v>
                </c:pt>
                <c:pt idx="79">
                  <c:v>-281</c:v>
                </c:pt>
                <c:pt idx="80">
                  <c:v>-280</c:v>
                </c:pt>
                <c:pt idx="81">
                  <c:v>-279</c:v>
                </c:pt>
                <c:pt idx="82">
                  <c:v>-278</c:v>
                </c:pt>
                <c:pt idx="83">
                  <c:v>-277</c:v>
                </c:pt>
                <c:pt idx="84">
                  <c:v>-276</c:v>
                </c:pt>
                <c:pt idx="85">
                  <c:v>-275</c:v>
                </c:pt>
                <c:pt idx="86">
                  <c:v>-274</c:v>
                </c:pt>
                <c:pt idx="87">
                  <c:v>-273</c:v>
                </c:pt>
                <c:pt idx="88">
                  <c:v>-272</c:v>
                </c:pt>
                <c:pt idx="89">
                  <c:v>-271</c:v>
                </c:pt>
                <c:pt idx="90">
                  <c:v>-270</c:v>
                </c:pt>
                <c:pt idx="91">
                  <c:v>-269</c:v>
                </c:pt>
                <c:pt idx="92">
                  <c:v>-268</c:v>
                </c:pt>
                <c:pt idx="93">
                  <c:v>-267</c:v>
                </c:pt>
                <c:pt idx="94">
                  <c:v>-266</c:v>
                </c:pt>
                <c:pt idx="95">
                  <c:v>-265</c:v>
                </c:pt>
                <c:pt idx="96">
                  <c:v>-264</c:v>
                </c:pt>
                <c:pt idx="97">
                  <c:v>-263</c:v>
                </c:pt>
                <c:pt idx="98">
                  <c:v>-262</c:v>
                </c:pt>
                <c:pt idx="99">
                  <c:v>-261</c:v>
                </c:pt>
                <c:pt idx="100">
                  <c:v>-260</c:v>
                </c:pt>
                <c:pt idx="101">
                  <c:v>-259</c:v>
                </c:pt>
                <c:pt idx="102">
                  <c:v>-258</c:v>
                </c:pt>
                <c:pt idx="103">
                  <c:v>-257</c:v>
                </c:pt>
                <c:pt idx="104">
                  <c:v>-256</c:v>
                </c:pt>
                <c:pt idx="105">
                  <c:v>-255</c:v>
                </c:pt>
                <c:pt idx="106">
                  <c:v>-254</c:v>
                </c:pt>
                <c:pt idx="107">
                  <c:v>-253</c:v>
                </c:pt>
                <c:pt idx="108">
                  <c:v>-252</c:v>
                </c:pt>
                <c:pt idx="109">
                  <c:v>-251</c:v>
                </c:pt>
                <c:pt idx="110">
                  <c:v>-250</c:v>
                </c:pt>
                <c:pt idx="111">
                  <c:v>-249</c:v>
                </c:pt>
                <c:pt idx="112">
                  <c:v>-248</c:v>
                </c:pt>
                <c:pt idx="113">
                  <c:v>-247</c:v>
                </c:pt>
                <c:pt idx="114">
                  <c:v>-246</c:v>
                </c:pt>
                <c:pt idx="115">
                  <c:v>-245</c:v>
                </c:pt>
                <c:pt idx="116">
                  <c:v>-244</c:v>
                </c:pt>
                <c:pt idx="117">
                  <c:v>-243</c:v>
                </c:pt>
                <c:pt idx="118">
                  <c:v>-242</c:v>
                </c:pt>
                <c:pt idx="119">
                  <c:v>-241</c:v>
                </c:pt>
                <c:pt idx="120">
                  <c:v>-240</c:v>
                </c:pt>
                <c:pt idx="121">
                  <c:v>-239</c:v>
                </c:pt>
                <c:pt idx="122">
                  <c:v>-238</c:v>
                </c:pt>
                <c:pt idx="123">
                  <c:v>-237</c:v>
                </c:pt>
                <c:pt idx="124">
                  <c:v>-236</c:v>
                </c:pt>
                <c:pt idx="125">
                  <c:v>-235</c:v>
                </c:pt>
                <c:pt idx="126">
                  <c:v>-234</c:v>
                </c:pt>
                <c:pt idx="127">
                  <c:v>-233</c:v>
                </c:pt>
                <c:pt idx="128">
                  <c:v>-232</c:v>
                </c:pt>
                <c:pt idx="129">
                  <c:v>-231</c:v>
                </c:pt>
                <c:pt idx="130">
                  <c:v>-230</c:v>
                </c:pt>
                <c:pt idx="131">
                  <c:v>-229</c:v>
                </c:pt>
                <c:pt idx="132">
                  <c:v>-228</c:v>
                </c:pt>
                <c:pt idx="133">
                  <c:v>-227</c:v>
                </c:pt>
                <c:pt idx="134">
                  <c:v>-226</c:v>
                </c:pt>
                <c:pt idx="135">
                  <c:v>-225</c:v>
                </c:pt>
                <c:pt idx="136">
                  <c:v>-224</c:v>
                </c:pt>
                <c:pt idx="137">
                  <c:v>-223</c:v>
                </c:pt>
                <c:pt idx="138">
                  <c:v>-222</c:v>
                </c:pt>
                <c:pt idx="139">
                  <c:v>-221</c:v>
                </c:pt>
                <c:pt idx="140">
                  <c:v>-220</c:v>
                </c:pt>
                <c:pt idx="141">
                  <c:v>-219</c:v>
                </c:pt>
                <c:pt idx="142">
                  <c:v>-218</c:v>
                </c:pt>
                <c:pt idx="143">
                  <c:v>-217</c:v>
                </c:pt>
                <c:pt idx="144">
                  <c:v>-216</c:v>
                </c:pt>
                <c:pt idx="145">
                  <c:v>-215</c:v>
                </c:pt>
                <c:pt idx="146">
                  <c:v>-214</c:v>
                </c:pt>
                <c:pt idx="147">
                  <c:v>-213</c:v>
                </c:pt>
                <c:pt idx="148">
                  <c:v>-212</c:v>
                </c:pt>
                <c:pt idx="149">
                  <c:v>-211</c:v>
                </c:pt>
                <c:pt idx="150">
                  <c:v>-210</c:v>
                </c:pt>
                <c:pt idx="151">
                  <c:v>-209</c:v>
                </c:pt>
                <c:pt idx="152">
                  <c:v>-208</c:v>
                </c:pt>
                <c:pt idx="153">
                  <c:v>-207</c:v>
                </c:pt>
                <c:pt idx="154">
                  <c:v>-206</c:v>
                </c:pt>
                <c:pt idx="155">
                  <c:v>-205</c:v>
                </c:pt>
                <c:pt idx="156">
                  <c:v>-204</c:v>
                </c:pt>
                <c:pt idx="157">
                  <c:v>-203</c:v>
                </c:pt>
                <c:pt idx="158">
                  <c:v>-202</c:v>
                </c:pt>
                <c:pt idx="159">
                  <c:v>-201</c:v>
                </c:pt>
                <c:pt idx="160">
                  <c:v>-200</c:v>
                </c:pt>
                <c:pt idx="161">
                  <c:v>-199</c:v>
                </c:pt>
                <c:pt idx="162">
                  <c:v>-198</c:v>
                </c:pt>
                <c:pt idx="163">
                  <c:v>-197</c:v>
                </c:pt>
                <c:pt idx="164">
                  <c:v>-196</c:v>
                </c:pt>
                <c:pt idx="165">
                  <c:v>-195</c:v>
                </c:pt>
                <c:pt idx="166">
                  <c:v>-194</c:v>
                </c:pt>
                <c:pt idx="167">
                  <c:v>-193</c:v>
                </c:pt>
                <c:pt idx="168">
                  <c:v>-192</c:v>
                </c:pt>
                <c:pt idx="169">
                  <c:v>-191</c:v>
                </c:pt>
                <c:pt idx="170">
                  <c:v>-190</c:v>
                </c:pt>
                <c:pt idx="171">
                  <c:v>-189</c:v>
                </c:pt>
                <c:pt idx="172">
                  <c:v>-188</c:v>
                </c:pt>
                <c:pt idx="173">
                  <c:v>-187</c:v>
                </c:pt>
                <c:pt idx="174">
                  <c:v>-186</c:v>
                </c:pt>
                <c:pt idx="175">
                  <c:v>-185</c:v>
                </c:pt>
                <c:pt idx="176">
                  <c:v>-184</c:v>
                </c:pt>
                <c:pt idx="177">
                  <c:v>-183</c:v>
                </c:pt>
                <c:pt idx="178">
                  <c:v>-182</c:v>
                </c:pt>
                <c:pt idx="179">
                  <c:v>-181</c:v>
                </c:pt>
                <c:pt idx="180">
                  <c:v>-180</c:v>
                </c:pt>
                <c:pt idx="181">
                  <c:v>-179</c:v>
                </c:pt>
                <c:pt idx="182">
                  <c:v>-178</c:v>
                </c:pt>
                <c:pt idx="183">
                  <c:v>-177</c:v>
                </c:pt>
                <c:pt idx="184">
                  <c:v>-176</c:v>
                </c:pt>
                <c:pt idx="185">
                  <c:v>-175</c:v>
                </c:pt>
                <c:pt idx="186">
                  <c:v>-174</c:v>
                </c:pt>
                <c:pt idx="187">
                  <c:v>-173</c:v>
                </c:pt>
                <c:pt idx="188">
                  <c:v>-172</c:v>
                </c:pt>
                <c:pt idx="189">
                  <c:v>-171</c:v>
                </c:pt>
                <c:pt idx="190">
                  <c:v>-170</c:v>
                </c:pt>
                <c:pt idx="191">
                  <c:v>-169</c:v>
                </c:pt>
                <c:pt idx="192">
                  <c:v>-168</c:v>
                </c:pt>
                <c:pt idx="193">
                  <c:v>-167</c:v>
                </c:pt>
                <c:pt idx="194">
                  <c:v>-166</c:v>
                </c:pt>
                <c:pt idx="195">
                  <c:v>-165</c:v>
                </c:pt>
                <c:pt idx="196">
                  <c:v>-164</c:v>
                </c:pt>
                <c:pt idx="197">
                  <c:v>-163</c:v>
                </c:pt>
                <c:pt idx="198">
                  <c:v>-162</c:v>
                </c:pt>
                <c:pt idx="199">
                  <c:v>-161</c:v>
                </c:pt>
                <c:pt idx="200">
                  <c:v>-160</c:v>
                </c:pt>
                <c:pt idx="201">
                  <c:v>-159</c:v>
                </c:pt>
                <c:pt idx="202">
                  <c:v>-158</c:v>
                </c:pt>
                <c:pt idx="203">
                  <c:v>-157</c:v>
                </c:pt>
                <c:pt idx="204">
                  <c:v>-156</c:v>
                </c:pt>
                <c:pt idx="205">
                  <c:v>-155</c:v>
                </c:pt>
                <c:pt idx="206">
                  <c:v>-154</c:v>
                </c:pt>
                <c:pt idx="207">
                  <c:v>-153</c:v>
                </c:pt>
                <c:pt idx="208">
                  <c:v>-152</c:v>
                </c:pt>
                <c:pt idx="209">
                  <c:v>-151</c:v>
                </c:pt>
                <c:pt idx="210">
                  <c:v>-150</c:v>
                </c:pt>
                <c:pt idx="211">
                  <c:v>-149</c:v>
                </c:pt>
                <c:pt idx="212">
                  <c:v>-148</c:v>
                </c:pt>
                <c:pt idx="213">
                  <c:v>-147</c:v>
                </c:pt>
                <c:pt idx="214">
                  <c:v>-146</c:v>
                </c:pt>
                <c:pt idx="215">
                  <c:v>-145</c:v>
                </c:pt>
                <c:pt idx="216">
                  <c:v>-144</c:v>
                </c:pt>
                <c:pt idx="217">
                  <c:v>-143</c:v>
                </c:pt>
                <c:pt idx="218">
                  <c:v>-142</c:v>
                </c:pt>
                <c:pt idx="219">
                  <c:v>-141</c:v>
                </c:pt>
                <c:pt idx="220">
                  <c:v>-140</c:v>
                </c:pt>
                <c:pt idx="221">
                  <c:v>-139</c:v>
                </c:pt>
                <c:pt idx="222">
                  <c:v>-138</c:v>
                </c:pt>
                <c:pt idx="223">
                  <c:v>-137</c:v>
                </c:pt>
                <c:pt idx="224">
                  <c:v>-136</c:v>
                </c:pt>
                <c:pt idx="225">
                  <c:v>-135</c:v>
                </c:pt>
                <c:pt idx="226">
                  <c:v>-134</c:v>
                </c:pt>
                <c:pt idx="227">
                  <c:v>-133</c:v>
                </c:pt>
                <c:pt idx="228">
                  <c:v>-132</c:v>
                </c:pt>
                <c:pt idx="229">
                  <c:v>-131</c:v>
                </c:pt>
                <c:pt idx="230">
                  <c:v>-130</c:v>
                </c:pt>
                <c:pt idx="231">
                  <c:v>-129</c:v>
                </c:pt>
                <c:pt idx="232">
                  <c:v>-128</c:v>
                </c:pt>
                <c:pt idx="233">
                  <c:v>-127</c:v>
                </c:pt>
                <c:pt idx="234">
                  <c:v>-126</c:v>
                </c:pt>
                <c:pt idx="235">
                  <c:v>-125</c:v>
                </c:pt>
                <c:pt idx="236">
                  <c:v>-124</c:v>
                </c:pt>
                <c:pt idx="237">
                  <c:v>-123</c:v>
                </c:pt>
                <c:pt idx="238">
                  <c:v>-122</c:v>
                </c:pt>
                <c:pt idx="239">
                  <c:v>-121</c:v>
                </c:pt>
                <c:pt idx="240">
                  <c:v>-120</c:v>
                </c:pt>
                <c:pt idx="241">
                  <c:v>-119</c:v>
                </c:pt>
                <c:pt idx="242">
                  <c:v>-118</c:v>
                </c:pt>
                <c:pt idx="243">
                  <c:v>-117</c:v>
                </c:pt>
                <c:pt idx="244">
                  <c:v>-116</c:v>
                </c:pt>
                <c:pt idx="245">
                  <c:v>-115</c:v>
                </c:pt>
                <c:pt idx="246">
                  <c:v>-114</c:v>
                </c:pt>
                <c:pt idx="247">
                  <c:v>-113</c:v>
                </c:pt>
                <c:pt idx="248">
                  <c:v>-112</c:v>
                </c:pt>
                <c:pt idx="249">
                  <c:v>-111</c:v>
                </c:pt>
                <c:pt idx="250">
                  <c:v>-110</c:v>
                </c:pt>
                <c:pt idx="251">
                  <c:v>-109</c:v>
                </c:pt>
                <c:pt idx="252">
                  <c:v>-108</c:v>
                </c:pt>
                <c:pt idx="253">
                  <c:v>-107</c:v>
                </c:pt>
                <c:pt idx="254">
                  <c:v>-106</c:v>
                </c:pt>
                <c:pt idx="255">
                  <c:v>-105</c:v>
                </c:pt>
                <c:pt idx="256">
                  <c:v>-104</c:v>
                </c:pt>
                <c:pt idx="257">
                  <c:v>-103</c:v>
                </c:pt>
                <c:pt idx="258">
                  <c:v>-102</c:v>
                </c:pt>
                <c:pt idx="259">
                  <c:v>-101</c:v>
                </c:pt>
                <c:pt idx="260">
                  <c:v>-100</c:v>
                </c:pt>
                <c:pt idx="261">
                  <c:v>-99</c:v>
                </c:pt>
                <c:pt idx="262">
                  <c:v>-98</c:v>
                </c:pt>
                <c:pt idx="263">
                  <c:v>-97</c:v>
                </c:pt>
                <c:pt idx="264">
                  <c:v>-96</c:v>
                </c:pt>
                <c:pt idx="265">
                  <c:v>-95</c:v>
                </c:pt>
                <c:pt idx="266">
                  <c:v>-94</c:v>
                </c:pt>
                <c:pt idx="267">
                  <c:v>-93</c:v>
                </c:pt>
                <c:pt idx="268">
                  <c:v>-92</c:v>
                </c:pt>
                <c:pt idx="269">
                  <c:v>-91</c:v>
                </c:pt>
                <c:pt idx="270">
                  <c:v>-90</c:v>
                </c:pt>
                <c:pt idx="271">
                  <c:v>-89</c:v>
                </c:pt>
                <c:pt idx="272">
                  <c:v>-88</c:v>
                </c:pt>
                <c:pt idx="273">
                  <c:v>-87</c:v>
                </c:pt>
                <c:pt idx="274">
                  <c:v>-86</c:v>
                </c:pt>
                <c:pt idx="275">
                  <c:v>-85</c:v>
                </c:pt>
                <c:pt idx="276">
                  <c:v>-84</c:v>
                </c:pt>
                <c:pt idx="277">
                  <c:v>-83</c:v>
                </c:pt>
                <c:pt idx="278">
                  <c:v>-82</c:v>
                </c:pt>
                <c:pt idx="279">
                  <c:v>-81</c:v>
                </c:pt>
                <c:pt idx="280">
                  <c:v>-80</c:v>
                </c:pt>
                <c:pt idx="281">
                  <c:v>-79</c:v>
                </c:pt>
                <c:pt idx="282">
                  <c:v>-78</c:v>
                </c:pt>
                <c:pt idx="283">
                  <c:v>-77</c:v>
                </c:pt>
                <c:pt idx="284">
                  <c:v>-76</c:v>
                </c:pt>
                <c:pt idx="285">
                  <c:v>-75</c:v>
                </c:pt>
                <c:pt idx="286">
                  <c:v>-74</c:v>
                </c:pt>
                <c:pt idx="287">
                  <c:v>-73</c:v>
                </c:pt>
                <c:pt idx="288">
                  <c:v>-72</c:v>
                </c:pt>
                <c:pt idx="289">
                  <c:v>-71</c:v>
                </c:pt>
                <c:pt idx="290">
                  <c:v>-70</c:v>
                </c:pt>
                <c:pt idx="291">
                  <c:v>-69</c:v>
                </c:pt>
                <c:pt idx="292">
                  <c:v>-68</c:v>
                </c:pt>
                <c:pt idx="293">
                  <c:v>-67</c:v>
                </c:pt>
                <c:pt idx="294">
                  <c:v>-66</c:v>
                </c:pt>
                <c:pt idx="295">
                  <c:v>-65</c:v>
                </c:pt>
                <c:pt idx="296">
                  <c:v>-64</c:v>
                </c:pt>
                <c:pt idx="297">
                  <c:v>-63</c:v>
                </c:pt>
                <c:pt idx="298">
                  <c:v>-62</c:v>
                </c:pt>
                <c:pt idx="299">
                  <c:v>-61</c:v>
                </c:pt>
                <c:pt idx="300">
                  <c:v>-60</c:v>
                </c:pt>
                <c:pt idx="301">
                  <c:v>-59</c:v>
                </c:pt>
                <c:pt idx="302">
                  <c:v>-58</c:v>
                </c:pt>
                <c:pt idx="303">
                  <c:v>-57</c:v>
                </c:pt>
                <c:pt idx="304">
                  <c:v>-56</c:v>
                </c:pt>
                <c:pt idx="305">
                  <c:v>-55</c:v>
                </c:pt>
                <c:pt idx="306">
                  <c:v>-54</c:v>
                </c:pt>
                <c:pt idx="307">
                  <c:v>-53</c:v>
                </c:pt>
                <c:pt idx="308">
                  <c:v>-52</c:v>
                </c:pt>
                <c:pt idx="309">
                  <c:v>-51</c:v>
                </c:pt>
                <c:pt idx="310">
                  <c:v>-50</c:v>
                </c:pt>
                <c:pt idx="311">
                  <c:v>-49</c:v>
                </c:pt>
                <c:pt idx="312">
                  <c:v>-48</c:v>
                </c:pt>
                <c:pt idx="313">
                  <c:v>-47</c:v>
                </c:pt>
                <c:pt idx="314">
                  <c:v>-46</c:v>
                </c:pt>
                <c:pt idx="315">
                  <c:v>-45</c:v>
                </c:pt>
                <c:pt idx="316">
                  <c:v>-44</c:v>
                </c:pt>
                <c:pt idx="317">
                  <c:v>-43</c:v>
                </c:pt>
                <c:pt idx="318">
                  <c:v>-42</c:v>
                </c:pt>
                <c:pt idx="319">
                  <c:v>-41</c:v>
                </c:pt>
                <c:pt idx="320">
                  <c:v>-40</c:v>
                </c:pt>
                <c:pt idx="321">
                  <c:v>-39</c:v>
                </c:pt>
                <c:pt idx="322">
                  <c:v>-38</c:v>
                </c:pt>
                <c:pt idx="323">
                  <c:v>-37</c:v>
                </c:pt>
                <c:pt idx="324">
                  <c:v>-36</c:v>
                </c:pt>
                <c:pt idx="325">
                  <c:v>-35</c:v>
                </c:pt>
                <c:pt idx="326">
                  <c:v>-34</c:v>
                </c:pt>
                <c:pt idx="327">
                  <c:v>-33</c:v>
                </c:pt>
                <c:pt idx="328">
                  <c:v>-32</c:v>
                </c:pt>
                <c:pt idx="329">
                  <c:v>-31</c:v>
                </c:pt>
                <c:pt idx="330">
                  <c:v>-30</c:v>
                </c:pt>
                <c:pt idx="331">
                  <c:v>-29</c:v>
                </c:pt>
                <c:pt idx="332">
                  <c:v>-28</c:v>
                </c:pt>
                <c:pt idx="333">
                  <c:v>-27</c:v>
                </c:pt>
                <c:pt idx="334">
                  <c:v>-26</c:v>
                </c:pt>
                <c:pt idx="335">
                  <c:v>-25</c:v>
                </c:pt>
                <c:pt idx="336">
                  <c:v>-24</c:v>
                </c:pt>
                <c:pt idx="337">
                  <c:v>-23</c:v>
                </c:pt>
                <c:pt idx="338">
                  <c:v>-22</c:v>
                </c:pt>
                <c:pt idx="339">
                  <c:v>-21</c:v>
                </c:pt>
                <c:pt idx="340">
                  <c:v>-20</c:v>
                </c:pt>
                <c:pt idx="341">
                  <c:v>-19</c:v>
                </c:pt>
                <c:pt idx="342">
                  <c:v>-18</c:v>
                </c:pt>
                <c:pt idx="343">
                  <c:v>-17</c:v>
                </c:pt>
                <c:pt idx="344">
                  <c:v>-16</c:v>
                </c:pt>
                <c:pt idx="345">
                  <c:v>-15</c:v>
                </c:pt>
                <c:pt idx="346">
                  <c:v>-14</c:v>
                </c:pt>
                <c:pt idx="347">
                  <c:v>-13</c:v>
                </c:pt>
                <c:pt idx="348">
                  <c:v>-12</c:v>
                </c:pt>
                <c:pt idx="349">
                  <c:v>-11</c:v>
                </c:pt>
                <c:pt idx="350">
                  <c:v>-10</c:v>
                </c:pt>
                <c:pt idx="351">
                  <c:v>-9</c:v>
                </c:pt>
                <c:pt idx="352">
                  <c:v>-8</c:v>
                </c:pt>
                <c:pt idx="353">
                  <c:v>-7</c:v>
                </c:pt>
                <c:pt idx="354">
                  <c:v>-6</c:v>
                </c:pt>
                <c:pt idx="355">
                  <c:v>-5</c:v>
                </c:pt>
                <c:pt idx="356">
                  <c:v>-4</c:v>
                </c:pt>
                <c:pt idx="357">
                  <c:v>-3</c:v>
                </c:pt>
                <c:pt idx="358">
                  <c:v>-2</c:v>
                </c:pt>
                <c:pt idx="359">
                  <c:v>-1</c:v>
                </c:pt>
                <c:pt idx="360">
                  <c:v>0</c:v>
                </c:pt>
                <c:pt idx="361">
                  <c:v>1</c:v>
                </c:pt>
                <c:pt idx="362">
                  <c:v>2</c:v>
                </c:pt>
                <c:pt idx="363">
                  <c:v>3</c:v>
                </c:pt>
                <c:pt idx="364">
                  <c:v>4</c:v>
                </c:pt>
                <c:pt idx="365">
                  <c:v>5</c:v>
                </c:pt>
                <c:pt idx="366">
                  <c:v>6</c:v>
                </c:pt>
                <c:pt idx="367">
                  <c:v>7</c:v>
                </c:pt>
                <c:pt idx="368">
                  <c:v>8</c:v>
                </c:pt>
                <c:pt idx="369">
                  <c:v>9</c:v>
                </c:pt>
                <c:pt idx="370">
                  <c:v>10</c:v>
                </c:pt>
                <c:pt idx="371">
                  <c:v>11</c:v>
                </c:pt>
                <c:pt idx="372">
                  <c:v>12</c:v>
                </c:pt>
                <c:pt idx="373">
                  <c:v>13</c:v>
                </c:pt>
                <c:pt idx="374">
                  <c:v>14</c:v>
                </c:pt>
                <c:pt idx="375">
                  <c:v>15</c:v>
                </c:pt>
                <c:pt idx="376">
                  <c:v>16</c:v>
                </c:pt>
                <c:pt idx="377">
                  <c:v>17</c:v>
                </c:pt>
                <c:pt idx="378">
                  <c:v>18</c:v>
                </c:pt>
                <c:pt idx="379">
                  <c:v>19</c:v>
                </c:pt>
                <c:pt idx="380">
                  <c:v>20</c:v>
                </c:pt>
                <c:pt idx="381">
                  <c:v>21</c:v>
                </c:pt>
                <c:pt idx="382">
                  <c:v>22</c:v>
                </c:pt>
                <c:pt idx="383">
                  <c:v>23</c:v>
                </c:pt>
                <c:pt idx="384">
                  <c:v>24</c:v>
                </c:pt>
                <c:pt idx="385">
                  <c:v>25</c:v>
                </c:pt>
                <c:pt idx="386">
                  <c:v>26</c:v>
                </c:pt>
                <c:pt idx="387">
                  <c:v>27</c:v>
                </c:pt>
                <c:pt idx="388">
                  <c:v>28</c:v>
                </c:pt>
                <c:pt idx="389">
                  <c:v>29</c:v>
                </c:pt>
                <c:pt idx="390">
                  <c:v>30</c:v>
                </c:pt>
                <c:pt idx="391">
                  <c:v>31</c:v>
                </c:pt>
                <c:pt idx="392">
                  <c:v>32</c:v>
                </c:pt>
                <c:pt idx="393">
                  <c:v>33</c:v>
                </c:pt>
                <c:pt idx="394">
                  <c:v>34</c:v>
                </c:pt>
                <c:pt idx="395">
                  <c:v>35</c:v>
                </c:pt>
                <c:pt idx="396">
                  <c:v>36</c:v>
                </c:pt>
                <c:pt idx="397">
                  <c:v>37</c:v>
                </c:pt>
                <c:pt idx="398">
                  <c:v>38</c:v>
                </c:pt>
                <c:pt idx="399">
                  <c:v>39</c:v>
                </c:pt>
                <c:pt idx="400">
                  <c:v>40</c:v>
                </c:pt>
                <c:pt idx="401">
                  <c:v>41</c:v>
                </c:pt>
                <c:pt idx="402">
                  <c:v>42</c:v>
                </c:pt>
                <c:pt idx="403">
                  <c:v>43</c:v>
                </c:pt>
                <c:pt idx="404">
                  <c:v>44</c:v>
                </c:pt>
                <c:pt idx="405">
                  <c:v>45</c:v>
                </c:pt>
                <c:pt idx="406">
                  <c:v>46</c:v>
                </c:pt>
                <c:pt idx="407">
                  <c:v>47</c:v>
                </c:pt>
                <c:pt idx="408">
                  <c:v>48</c:v>
                </c:pt>
                <c:pt idx="409">
                  <c:v>49</c:v>
                </c:pt>
                <c:pt idx="410">
                  <c:v>50</c:v>
                </c:pt>
                <c:pt idx="411">
                  <c:v>51</c:v>
                </c:pt>
                <c:pt idx="412">
                  <c:v>52</c:v>
                </c:pt>
                <c:pt idx="413">
                  <c:v>53</c:v>
                </c:pt>
                <c:pt idx="414">
                  <c:v>54</c:v>
                </c:pt>
                <c:pt idx="415">
                  <c:v>55</c:v>
                </c:pt>
                <c:pt idx="416">
                  <c:v>56</c:v>
                </c:pt>
                <c:pt idx="417">
                  <c:v>57</c:v>
                </c:pt>
                <c:pt idx="418">
                  <c:v>58</c:v>
                </c:pt>
                <c:pt idx="419">
                  <c:v>59</c:v>
                </c:pt>
                <c:pt idx="420">
                  <c:v>60</c:v>
                </c:pt>
                <c:pt idx="421">
                  <c:v>61</c:v>
                </c:pt>
                <c:pt idx="422">
                  <c:v>62</c:v>
                </c:pt>
                <c:pt idx="423">
                  <c:v>63</c:v>
                </c:pt>
                <c:pt idx="424">
                  <c:v>64</c:v>
                </c:pt>
                <c:pt idx="425">
                  <c:v>65</c:v>
                </c:pt>
                <c:pt idx="426">
                  <c:v>66</c:v>
                </c:pt>
                <c:pt idx="427">
                  <c:v>67</c:v>
                </c:pt>
                <c:pt idx="428">
                  <c:v>68</c:v>
                </c:pt>
                <c:pt idx="429">
                  <c:v>69</c:v>
                </c:pt>
                <c:pt idx="430">
                  <c:v>70</c:v>
                </c:pt>
                <c:pt idx="431">
                  <c:v>71</c:v>
                </c:pt>
                <c:pt idx="432">
                  <c:v>72</c:v>
                </c:pt>
                <c:pt idx="433">
                  <c:v>73</c:v>
                </c:pt>
                <c:pt idx="434">
                  <c:v>74</c:v>
                </c:pt>
                <c:pt idx="435">
                  <c:v>75</c:v>
                </c:pt>
                <c:pt idx="436">
                  <c:v>76</c:v>
                </c:pt>
                <c:pt idx="437">
                  <c:v>77</c:v>
                </c:pt>
                <c:pt idx="438">
                  <c:v>78</c:v>
                </c:pt>
                <c:pt idx="439">
                  <c:v>79</c:v>
                </c:pt>
                <c:pt idx="440">
                  <c:v>80</c:v>
                </c:pt>
                <c:pt idx="441">
                  <c:v>81</c:v>
                </c:pt>
                <c:pt idx="442">
                  <c:v>82</c:v>
                </c:pt>
                <c:pt idx="443">
                  <c:v>83</c:v>
                </c:pt>
                <c:pt idx="444">
                  <c:v>84</c:v>
                </c:pt>
                <c:pt idx="445">
                  <c:v>85</c:v>
                </c:pt>
                <c:pt idx="446">
                  <c:v>86</c:v>
                </c:pt>
                <c:pt idx="447">
                  <c:v>87</c:v>
                </c:pt>
                <c:pt idx="448">
                  <c:v>88</c:v>
                </c:pt>
                <c:pt idx="449">
                  <c:v>89</c:v>
                </c:pt>
                <c:pt idx="450">
                  <c:v>90</c:v>
                </c:pt>
                <c:pt idx="451">
                  <c:v>91</c:v>
                </c:pt>
                <c:pt idx="452">
                  <c:v>92</c:v>
                </c:pt>
                <c:pt idx="453">
                  <c:v>93</c:v>
                </c:pt>
                <c:pt idx="454">
                  <c:v>94</c:v>
                </c:pt>
                <c:pt idx="455">
                  <c:v>95</c:v>
                </c:pt>
                <c:pt idx="456">
                  <c:v>96</c:v>
                </c:pt>
                <c:pt idx="457">
                  <c:v>97</c:v>
                </c:pt>
                <c:pt idx="458">
                  <c:v>98</c:v>
                </c:pt>
                <c:pt idx="459">
                  <c:v>99</c:v>
                </c:pt>
                <c:pt idx="460">
                  <c:v>100</c:v>
                </c:pt>
                <c:pt idx="461">
                  <c:v>101</c:v>
                </c:pt>
                <c:pt idx="462">
                  <c:v>102</c:v>
                </c:pt>
                <c:pt idx="463">
                  <c:v>103</c:v>
                </c:pt>
                <c:pt idx="464">
                  <c:v>104</c:v>
                </c:pt>
                <c:pt idx="465">
                  <c:v>105</c:v>
                </c:pt>
                <c:pt idx="466">
                  <c:v>106</c:v>
                </c:pt>
                <c:pt idx="467">
                  <c:v>107</c:v>
                </c:pt>
                <c:pt idx="468">
                  <c:v>108</c:v>
                </c:pt>
                <c:pt idx="469">
                  <c:v>109</c:v>
                </c:pt>
                <c:pt idx="470">
                  <c:v>110</c:v>
                </c:pt>
                <c:pt idx="471">
                  <c:v>111</c:v>
                </c:pt>
                <c:pt idx="472">
                  <c:v>112</c:v>
                </c:pt>
                <c:pt idx="473">
                  <c:v>113</c:v>
                </c:pt>
                <c:pt idx="474">
                  <c:v>114</c:v>
                </c:pt>
                <c:pt idx="475">
                  <c:v>115</c:v>
                </c:pt>
                <c:pt idx="476">
                  <c:v>116</c:v>
                </c:pt>
                <c:pt idx="477">
                  <c:v>117</c:v>
                </c:pt>
                <c:pt idx="478">
                  <c:v>118</c:v>
                </c:pt>
                <c:pt idx="479">
                  <c:v>119</c:v>
                </c:pt>
                <c:pt idx="480">
                  <c:v>120</c:v>
                </c:pt>
                <c:pt idx="481">
                  <c:v>121</c:v>
                </c:pt>
                <c:pt idx="482">
                  <c:v>122</c:v>
                </c:pt>
                <c:pt idx="483">
                  <c:v>123</c:v>
                </c:pt>
                <c:pt idx="484">
                  <c:v>124</c:v>
                </c:pt>
                <c:pt idx="485">
                  <c:v>125</c:v>
                </c:pt>
                <c:pt idx="486">
                  <c:v>126</c:v>
                </c:pt>
                <c:pt idx="487">
                  <c:v>127</c:v>
                </c:pt>
                <c:pt idx="488">
                  <c:v>128</c:v>
                </c:pt>
                <c:pt idx="489">
                  <c:v>129</c:v>
                </c:pt>
                <c:pt idx="490">
                  <c:v>130</c:v>
                </c:pt>
                <c:pt idx="491">
                  <c:v>131</c:v>
                </c:pt>
                <c:pt idx="492">
                  <c:v>132</c:v>
                </c:pt>
                <c:pt idx="493">
                  <c:v>133</c:v>
                </c:pt>
                <c:pt idx="494">
                  <c:v>134</c:v>
                </c:pt>
                <c:pt idx="495">
                  <c:v>135</c:v>
                </c:pt>
                <c:pt idx="496">
                  <c:v>136</c:v>
                </c:pt>
                <c:pt idx="497">
                  <c:v>137</c:v>
                </c:pt>
                <c:pt idx="498">
                  <c:v>138</c:v>
                </c:pt>
                <c:pt idx="499">
                  <c:v>139</c:v>
                </c:pt>
                <c:pt idx="500">
                  <c:v>140</c:v>
                </c:pt>
                <c:pt idx="501">
                  <c:v>141</c:v>
                </c:pt>
                <c:pt idx="502">
                  <c:v>142</c:v>
                </c:pt>
                <c:pt idx="503">
                  <c:v>143</c:v>
                </c:pt>
                <c:pt idx="504">
                  <c:v>144</c:v>
                </c:pt>
                <c:pt idx="505">
                  <c:v>145</c:v>
                </c:pt>
                <c:pt idx="506">
                  <c:v>146</c:v>
                </c:pt>
                <c:pt idx="507">
                  <c:v>147</c:v>
                </c:pt>
                <c:pt idx="508">
                  <c:v>148</c:v>
                </c:pt>
                <c:pt idx="509">
                  <c:v>149</c:v>
                </c:pt>
                <c:pt idx="510">
                  <c:v>150</c:v>
                </c:pt>
                <c:pt idx="511">
                  <c:v>151</c:v>
                </c:pt>
                <c:pt idx="512">
                  <c:v>152</c:v>
                </c:pt>
                <c:pt idx="513">
                  <c:v>153</c:v>
                </c:pt>
                <c:pt idx="514">
                  <c:v>154</c:v>
                </c:pt>
                <c:pt idx="515">
                  <c:v>155</c:v>
                </c:pt>
                <c:pt idx="516">
                  <c:v>156</c:v>
                </c:pt>
                <c:pt idx="517">
                  <c:v>157</c:v>
                </c:pt>
                <c:pt idx="518">
                  <c:v>158</c:v>
                </c:pt>
                <c:pt idx="519">
                  <c:v>159</c:v>
                </c:pt>
                <c:pt idx="520">
                  <c:v>160</c:v>
                </c:pt>
                <c:pt idx="521">
                  <c:v>161</c:v>
                </c:pt>
                <c:pt idx="522">
                  <c:v>162</c:v>
                </c:pt>
                <c:pt idx="523">
                  <c:v>163</c:v>
                </c:pt>
                <c:pt idx="524">
                  <c:v>164</c:v>
                </c:pt>
                <c:pt idx="525">
                  <c:v>165</c:v>
                </c:pt>
                <c:pt idx="526">
                  <c:v>166</c:v>
                </c:pt>
                <c:pt idx="527">
                  <c:v>167</c:v>
                </c:pt>
                <c:pt idx="528">
                  <c:v>168</c:v>
                </c:pt>
                <c:pt idx="529">
                  <c:v>169</c:v>
                </c:pt>
                <c:pt idx="530">
                  <c:v>170</c:v>
                </c:pt>
                <c:pt idx="531">
                  <c:v>171</c:v>
                </c:pt>
                <c:pt idx="532">
                  <c:v>172</c:v>
                </c:pt>
                <c:pt idx="533">
                  <c:v>173</c:v>
                </c:pt>
                <c:pt idx="534">
                  <c:v>174</c:v>
                </c:pt>
                <c:pt idx="535">
                  <c:v>175</c:v>
                </c:pt>
                <c:pt idx="536">
                  <c:v>176</c:v>
                </c:pt>
                <c:pt idx="537">
                  <c:v>177</c:v>
                </c:pt>
                <c:pt idx="538">
                  <c:v>178</c:v>
                </c:pt>
                <c:pt idx="539">
                  <c:v>179</c:v>
                </c:pt>
                <c:pt idx="540">
                  <c:v>180</c:v>
                </c:pt>
                <c:pt idx="541">
                  <c:v>181</c:v>
                </c:pt>
                <c:pt idx="542">
                  <c:v>182</c:v>
                </c:pt>
                <c:pt idx="543">
                  <c:v>183</c:v>
                </c:pt>
                <c:pt idx="544">
                  <c:v>184</c:v>
                </c:pt>
                <c:pt idx="545">
                  <c:v>185</c:v>
                </c:pt>
                <c:pt idx="546">
                  <c:v>186</c:v>
                </c:pt>
                <c:pt idx="547">
                  <c:v>187</c:v>
                </c:pt>
                <c:pt idx="548">
                  <c:v>188</c:v>
                </c:pt>
                <c:pt idx="549">
                  <c:v>189</c:v>
                </c:pt>
                <c:pt idx="550">
                  <c:v>190</c:v>
                </c:pt>
                <c:pt idx="551">
                  <c:v>191</c:v>
                </c:pt>
                <c:pt idx="552">
                  <c:v>192</c:v>
                </c:pt>
                <c:pt idx="553">
                  <c:v>193</c:v>
                </c:pt>
                <c:pt idx="554">
                  <c:v>194</c:v>
                </c:pt>
                <c:pt idx="555">
                  <c:v>195</c:v>
                </c:pt>
                <c:pt idx="556">
                  <c:v>196</c:v>
                </c:pt>
                <c:pt idx="557">
                  <c:v>197</c:v>
                </c:pt>
                <c:pt idx="558">
                  <c:v>198</c:v>
                </c:pt>
                <c:pt idx="559">
                  <c:v>199</c:v>
                </c:pt>
                <c:pt idx="560">
                  <c:v>200</c:v>
                </c:pt>
                <c:pt idx="561">
                  <c:v>201</c:v>
                </c:pt>
                <c:pt idx="562">
                  <c:v>202</c:v>
                </c:pt>
                <c:pt idx="563">
                  <c:v>203</c:v>
                </c:pt>
                <c:pt idx="564">
                  <c:v>204</c:v>
                </c:pt>
                <c:pt idx="565">
                  <c:v>205</c:v>
                </c:pt>
                <c:pt idx="566">
                  <c:v>206</c:v>
                </c:pt>
                <c:pt idx="567">
                  <c:v>207</c:v>
                </c:pt>
                <c:pt idx="568">
                  <c:v>208</c:v>
                </c:pt>
                <c:pt idx="569">
                  <c:v>209</c:v>
                </c:pt>
                <c:pt idx="570">
                  <c:v>210</c:v>
                </c:pt>
                <c:pt idx="571">
                  <c:v>211</c:v>
                </c:pt>
                <c:pt idx="572">
                  <c:v>212</c:v>
                </c:pt>
                <c:pt idx="573">
                  <c:v>213</c:v>
                </c:pt>
                <c:pt idx="574">
                  <c:v>214</c:v>
                </c:pt>
                <c:pt idx="575">
                  <c:v>215</c:v>
                </c:pt>
                <c:pt idx="576">
                  <c:v>216</c:v>
                </c:pt>
                <c:pt idx="577">
                  <c:v>217</c:v>
                </c:pt>
                <c:pt idx="578">
                  <c:v>218</c:v>
                </c:pt>
                <c:pt idx="579">
                  <c:v>219</c:v>
                </c:pt>
                <c:pt idx="580">
                  <c:v>220</c:v>
                </c:pt>
                <c:pt idx="581">
                  <c:v>221</c:v>
                </c:pt>
                <c:pt idx="582">
                  <c:v>222</c:v>
                </c:pt>
                <c:pt idx="583">
                  <c:v>223</c:v>
                </c:pt>
                <c:pt idx="584">
                  <c:v>224</c:v>
                </c:pt>
                <c:pt idx="585">
                  <c:v>225</c:v>
                </c:pt>
                <c:pt idx="586">
                  <c:v>226</c:v>
                </c:pt>
                <c:pt idx="587">
                  <c:v>227</c:v>
                </c:pt>
                <c:pt idx="588">
                  <c:v>228</c:v>
                </c:pt>
                <c:pt idx="589">
                  <c:v>229</c:v>
                </c:pt>
                <c:pt idx="590">
                  <c:v>230</c:v>
                </c:pt>
                <c:pt idx="591">
                  <c:v>231</c:v>
                </c:pt>
                <c:pt idx="592">
                  <c:v>232</c:v>
                </c:pt>
                <c:pt idx="593">
                  <c:v>233</c:v>
                </c:pt>
                <c:pt idx="594">
                  <c:v>234</c:v>
                </c:pt>
                <c:pt idx="595">
                  <c:v>235</c:v>
                </c:pt>
                <c:pt idx="596">
                  <c:v>236</c:v>
                </c:pt>
                <c:pt idx="597">
                  <c:v>237</c:v>
                </c:pt>
                <c:pt idx="598">
                  <c:v>238</c:v>
                </c:pt>
                <c:pt idx="599">
                  <c:v>239</c:v>
                </c:pt>
                <c:pt idx="600">
                  <c:v>240</c:v>
                </c:pt>
                <c:pt idx="601">
                  <c:v>241</c:v>
                </c:pt>
                <c:pt idx="602">
                  <c:v>242</c:v>
                </c:pt>
                <c:pt idx="603">
                  <c:v>243</c:v>
                </c:pt>
                <c:pt idx="604">
                  <c:v>244</c:v>
                </c:pt>
                <c:pt idx="605">
                  <c:v>245</c:v>
                </c:pt>
                <c:pt idx="606">
                  <c:v>246</c:v>
                </c:pt>
                <c:pt idx="607">
                  <c:v>247</c:v>
                </c:pt>
                <c:pt idx="608">
                  <c:v>248</c:v>
                </c:pt>
                <c:pt idx="609">
                  <c:v>249</c:v>
                </c:pt>
                <c:pt idx="610">
                  <c:v>250</c:v>
                </c:pt>
                <c:pt idx="611">
                  <c:v>251</c:v>
                </c:pt>
                <c:pt idx="612">
                  <c:v>252</c:v>
                </c:pt>
                <c:pt idx="613">
                  <c:v>253</c:v>
                </c:pt>
                <c:pt idx="614">
                  <c:v>254</c:v>
                </c:pt>
                <c:pt idx="615">
                  <c:v>255</c:v>
                </c:pt>
                <c:pt idx="616">
                  <c:v>256</c:v>
                </c:pt>
                <c:pt idx="617">
                  <c:v>257</c:v>
                </c:pt>
                <c:pt idx="618">
                  <c:v>258</c:v>
                </c:pt>
                <c:pt idx="619">
                  <c:v>259</c:v>
                </c:pt>
                <c:pt idx="620">
                  <c:v>260</c:v>
                </c:pt>
                <c:pt idx="621">
                  <c:v>261</c:v>
                </c:pt>
                <c:pt idx="622">
                  <c:v>262</c:v>
                </c:pt>
                <c:pt idx="623">
                  <c:v>263</c:v>
                </c:pt>
                <c:pt idx="624">
                  <c:v>264</c:v>
                </c:pt>
                <c:pt idx="625">
                  <c:v>265</c:v>
                </c:pt>
                <c:pt idx="626">
                  <c:v>266</c:v>
                </c:pt>
                <c:pt idx="627">
                  <c:v>267</c:v>
                </c:pt>
                <c:pt idx="628">
                  <c:v>268</c:v>
                </c:pt>
                <c:pt idx="629">
                  <c:v>269</c:v>
                </c:pt>
                <c:pt idx="630">
                  <c:v>270</c:v>
                </c:pt>
                <c:pt idx="631">
                  <c:v>271</c:v>
                </c:pt>
                <c:pt idx="632">
                  <c:v>272</c:v>
                </c:pt>
                <c:pt idx="633">
                  <c:v>273</c:v>
                </c:pt>
                <c:pt idx="634">
                  <c:v>274</c:v>
                </c:pt>
                <c:pt idx="635">
                  <c:v>275</c:v>
                </c:pt>
                <c:pt idx="636">
                  <c:v>276</c:v>
                </c:pt>
                <c:pt idx="637">
                  <c:v>277</c:v>
                </c:pt>
                <c:pt idx="638">
                  <c:v>278</c:v>
                </c:pt>
                <c:pt idx="639">
                  <c:v>279</c:v>
                </c:pt>
                <c:pt idx="640">
                  <c:v>280</c:v>
                </c:pt>
                <c:pt idx="641">
                  <c:v>281</c:v>
                </c:pt>
                <c:pt idx="642">
                  <c:v>282</c:v>
                </c:pt>
                <c:pt idx="643">
                  <c:v>283</c:v>
                </c:pt>
                <c:pt idx="644">
                  <c:v>284</c:v>
                </c:pt>
                <c:pt idx="645">
                  <c:v>285</c:v>
                </c:pt>
                <c:pt idx="646">
                  <c:v>286</c:v>
                </c:pt>
                <c:pt idx="647">
                  <c:v>287</c:v>
                </c:pt>
                <c:pt idx="648">
                  <c:v>288</c:v>
                </c:pt>
                <c:pt idx="649">
                  <c:v>289</c:v>
                </c:pt>
                <c:pt idx="650">
                  <c:v>290</c:v>
                </c:pt>
                <c:pt idx="651">
                  <c:v>291</c:v>
                </c:pt>
                <c:pt idx="652">
                  <c:v>292</c:v>
                </c:pt>
                <c:pt idx="653">
                  <c:v>293</c:v>
                </c:pt>
                <c:pt idx="654">
                  <c:v>294</c:v>
                </c:pt>
                <c:pt idx="655">
                  <c:v>295</c:v>
                </c:pt>
                <c:pt idx="656">
                  <c:v>296</c:v>
                </c:pt>
                <c:pt idx="657">
                  <c:v>297</c:v>
                </c:pt>
                <c:pt idx="658">
                  <c:v>298</c:v>
                </c:pt>
                <c:pt idx="659">
                  <c:v>299</c:v>
                </c:pt>
                <c:pt idx="660">
                  <c:v>300</c:v>
                </c:pt>
                <c:pt idx="661">
                  <c:v>301</c:v>
                </c:pt>
                <c:pt idx="662">
                  <c:v>302</c:v>
                </c:pt>
                <c:pt idx="663">
                  <c:v>303</c:v>
                </c:pt>
                <c:pt idx="664">
                  <c:v>304</c:v>
                </c:pt>
                <c:pt idx="665">
                  <c:v>305</c:v>
                </c:pt>
                <c:pt idx="666">
                  <c:v>306</c:v>
                </c:pt>
                <c:pt idx="667">
                  <c:v>307</c:v>
                </c:pt>
                <c:pt idx="668">
                  <c:v>308</c:v>
                </c:pt>
                <c:pt idx="669">
                  <c:v>309</c:v>
                </c:pt>
                <c:pt idx="670">
                  <c:v>310</c:v>
                </c:pt>
                <c:pt idx="671">
                  <c:v>311</c:v>
                </c:pt>
                <c:pt idx="672">
                  <c:v>312</c:v>
                </c:pt>
                <c:pt idx="673">
                  <c:v>313</c:v>
                </c:pt>
                <c:pt idx="674">
                  <c:v>314</c:v>
                </c:pt>
                <c:pt idx="675">
                  <c:v>315</c:v>
                </c:pt>
                <c:pt idx="676">
                  <c:v>316</c:v>
                </c:pt>
                <c:pt idx="677">
                  <c:v>317</c:v>
                </c:pt>
                <c:pt idx="678">
                  <c:v>318</c:v>
                </c:pt>
                <c:pt idx="679">
                  <c:v>319</c:v>
                </c:pt>
                <c:pt idx="680">
                  <c:v>320</c:v>
                </c:pt>
                <c:pt idx="681">
                  <c:v>321</c:v>
                </c:pt>
                <c:pt idx="682">
                  <c:v>322</c:v>
                </c:pt>
                <c:pt idx="683">
                  <c:v>323</c:v>
                </c:pt>
                <c:pt idx="684">
                  <c:v>324</c:v>
                </c:pt>
                <c:pt idx="685">
                  <c:v>325</c:v>
                </c:pt>
                <c:pt idx="686">
                  <c:v>326</c:v>
                </c:pt>
                <c:pt idx="687">
                  <c:v>327</c:v>
                </c:pt>
                <c:pt idx="688">
                  <c:v>328</c:v>
                </c:pt>
                <c:pt idx="689">
                  <c:v>329</c:v>
                </c:pt>
                <c:pt idx="690">
                  <c:v>330</c:v>
                </c:pt>
                <c:pt idx="691">
                  <c:v>331</c:v>
                </c:pt>
                <c:pt idx="692">
                  <c:v>332</c:v>
                </c:pt>
                <c:pt idx="693">
                  <c:v>333</c:v>
                </c:pt>
                <c:pt idx="694">
                  <c:v>334</c:v>
                </c:pt>
                <c:pt idx="695">
                  <c:v>335</c:v>
                </c:pt>
                <c:pt idx="696">
                  <c:v>336</c:v>
                </c:pt>
                <c:pt idx="697">
                  <c:v>337</c:v>
                </c:pt>
                <c:pt idx="698">
                  <c:v>338</c:v>
                </c:pt>
                <c:pt idx="699">
                  <c:v>339</c:v>
                </c:pt>
                <c:pt idx="700">
                  <c:v>340</c:v>
                </c:pt>
                <c:pt idx="701">
                  <c:v>341</c:v>
                </c:pt>
                <c:pt idx="702">
                  <c:v>342</c:v>
                </c:pt>
                <c:pt idx="703">
                  <c:v>343</c:v>
                </c:pt>
                <c:pt idx="704">
                  <c:v>344</c:v>
                </c:pt>
                <c:pt idx="705">
                  <c:v>345</c:v>
                </c:pt>
                <c:pt idx="706">
                  <c:v>346</c:v>
                </c:pt>
                <c:pt idx="707">
                  <c:v>347</c:v>
                </c:pt>
                <c:pt idx="708">
                  <c:v>348</c:v>
                </c:pt>
                <c:pt idx="709">
                  <c:v>349</c:v>
                </c:pt>
                <c:pt idx="710">
                  <c:v>350</c:v>
                </c:pt>
                <c:pt idx="711">
                  <c:v>351</c:v>
                </c:pt>
                <c:pt idx="712">
                  <c:v>352</c:v>
                </c:pt>
                <c:pt idx="713">
                  <c:v>353</c:v>
                </c:pt>
                <c:pt idx="714">
                  <c:v>354</c:v>
                </c:pt>
                <c:pt idx="715">
                  <c:v>355</c:v>
                </c:pt>
                <c:pt idx="716">
                  <c:v>356</c:v>
                </c:pt>
                <c:pt idx="717">
                  <c:v>357</c:v>
                </c:pt>
                <c:pt idx="718">
                  <c:v>358</c:v>
                </c:pt>
                <c:pt idx="719">
                  <c:v>359</c:v>
                </c:pt>
                <c:pt idx="720">
                  <c:v>360</c:v>
                </c:pt>
                <c:pt idx="721">
                  <c:v>361</c:v>
                </c:pt>
              </c:numCache>
            </c:numRef>
          </c:xVal>
          <c:yVal>
            <c:numRef>
              <c:f>Blindleistungskompensation!$R$37:$R$758</c:f>
              <c:numCache>
                <c:formatCode>General</c:formatCode>
                <c:ptCount val="722"/>
                <c:pt idx="0">
                  <c:v>1.660209069083349E-3</c:v>
                </c:pt>
                <c:pt idx="1">
                  <c:v>0.15801541276115055</c:v>
                </c:pt>
                <c:pt idx="2">
                  <c:v>0.31432248626677084</c:v>
                </c:pt>
                <c:pt idx="3">
                  <c:v>0.47053381974553005</c:v>
                </c:pt>
                <c:pt idx="4">
                  <c:v>0.62660183251855406</c:v>
                </c:pt>
                <c:pt idx="5">
                  <c:v>0.78247898756134848</c:v>
                </c:pt>
                <c:pt idx="6">
                  <c:v>0.93811780598306393</c:v>
                </c:pt>
                <c:pt idx="7">
                  <c:v>1.0934708814882121</c:v>
                </c:pt>
                <c:pt idx="8">
                  <c:v>1.2484908948162707</c:v>
                </c:pt>
                <c:pt idx="9">
                  <c:v>1.4031306281546212</c:v>
                </c:pt>
                <c:pt idx="10">
                  <c:v>1.5573429795208584</c:v>
                </c:pt>
                <c:pt idx="11">
                  <c:v>1.7110809771095494</c:v>
                </c:pt>
                <c:pt idx="12">
                  <c:v>1.8642977935995098</c:v>
                </c:pt>
                <c:pt idx="13">
                  <c:v>2.0169467604169791</c:v>
                </c:pt>
                <c:pt idx="14">
                  <c:v>2.168981381950521</c:v>
                </c:pt>
                <c:pt idx="15">
                  <c:v>2.3203553497132026</c:v>
                </c:pt>
                <c:pt idx="16">
                  <c:v>2.4710225564477359</c:v>
                </c:pt>
                <c:pt idx="17">
                  <c:v>2.6209371101704053</c:v>
                </c:pt>
                <c:pt idx="18">
                  <c:v>2.7700533481493483</c:v>
                </c:pt>
                <c:pt idx="19">
                  <c:v>2.9183258508130852</c:v>
                </c:pt>
                <c:pt idx="20">
                  <c:v>3.0657094555849405</c:v>
                </c:pt>
                <c:pt idx="21">
                  <c:v>3.2121592706391628</c:v>
                </c:pt>
                <c:pt idx="22">
                  <c:v>3.357630688574603</c:v>
                </c:pt>
                <c:pt idx="23">
                  <c:v>3.5020794000017945</c:v>
                </c:pt>
                <c:pt idx="24">
                  <c:v>3.6454614070391926</c:v>
                </c:pt>
                <c:pt idx="25">
                  <c:v>3.7877330367145983</c:v>
                </c:pt>
                <c:pt idx="26">
                  <c:v>3.9288509542675509</c:v>
                </c:pt>
                <c:pt idx="27">
                  <c:v>4.0687721763487339</c:v>
                </c:pt>
                <c:pt idx="28">
                  <c:v>4.2074540841123866</c:v>
                </c:pt>
                <c:pt idx="29">
                  <c:v>4.3448544361976129</c:v>
                </c:pt>
                <c:pt idx="30">
                  <c:v>4.4809313815947878</c:v>
                </c:pt>
                <c:pt idx="31">
                  <c:v>4.6156434723929918</c:v>
                </c:pt>
                <c:pt idx="32">
                  <c:v>4.7489496764047017</c:v>
                </c:pt>
                <c:pt idx="33">
                  <c:v>4.8808093896638853</c:v>
                </c:pt>
                <c:pt idx="34">
                  <c:v>5.011182448793627</c:v>
                </c:pt>
                <c:pt idx="35">
                  <c:v>5.1400291432395413</c:v>
                </c:pt>
                <c:pt idx="36">
                  <c:v>5.2673102273652717</c:v>
                </c:pt>
                <c:pt idx="37">
                  <c:v>5.3929869324064237</c:v>
                </c:pt>
                <c:pt idx="38">
                  <c:v>5.5170209782791737</c:v>
                </c:pt>
                <c:pt idx="39">
                  <c:v>5.6393745852401089</c:v>
                </c:pt>
                <c:pt idx="40">
                  <c:v>5.7600104853935559</c:v>
                </c:pt>
                <c:pt idx="41">
                  <c:v>5.8788919340431391</c:v>
                </c:pt>
                <c:pt idx="42">
                  <c:v>5.9959827208838785</c:v>
                </c:pt>
                <c:pt idx="43">
                  <c:v>6.1112471810315547</c:v>
                </c:pt>
                <c:pt idx="44">
                  <c:v>6.2246502058859372</c:v>
                </c:pt>
                <c:pt idx="45">
                  <c:v>6.3361572538245783</c:v>
                </c:pt>
                <c:pt idx="46">
                  <c:v>6.4457343607238951</c:v>
                </c:pt>
                <c:pt idx="47">
                  <c:v>6.5533481503043713</c:v>
                </c:pt>
                <c:pt idx="48">
                  <c:v>6.6589658442966888</c:v>
                </c:pt>
                <c:pt idx="49">
                  <c:v>6.7625552724257165</c:v>
                </c:pt>
                <c:pt idx="50">
                  <c:v>6.8640848822093172</c:v>
                </c:pt>
                <c:pt idx="51">
                  <c:v>6.9635237485689636</c:v>
                </c:pt>
                <c:pt idx="52">
                  <c:v>7.0608415832492666</c:v>
                </c:pt>
                <c:pt idx="53">
                  <c:v>7.1560087440435245</c:v>
                </c:pt>
                <c:pt idx="54">
                  <c:v>7.2489962438224982</c:v>
                </c:pt>
                <c:pt idx="55">
                  <c:v>7.3397757593636408</c:v>
                </c:pt>
                <c:pt idx="56">
                  <c:v>7.4283196399781302</c:v>
                </c:pt>
                <c:pt idx="57">
                  <c:v>7.5146009159330287</c:v>
                </c:pt>
                <c:pt idx="58">
                  <c:v>7.5985933066660465</c:v>
                </c:pt>
                <c:pt idx="59">
                  <c:v>7.6802712287903807</c:v>
                </c:pt>
                <c:pt idx="60">
                  <c:v>7.7596098038872032</c:v>
                </c:pt>
                <c:pt idx="61">
                  <c:v>7.8365848660834247</c:v>
                </c:pt>
                <c:pt idx="62">
                  <c:v>7.9111729694124149</c:v>
                </c:pt>
                <c:pt idx="63">
                  <c:v>7.9833513949554504</c:v>
                </c:pt>
                <c:pt idx="64">
                  <c:v>8.0530981577617133</c:v>
                </c:pt>
                <c:pt idx="65">
                  <c:v>8.1203920135447198</c:v>
                </c:pt>
                <c:pt idx="66">
                  <c:v>8.1852124651531604</c:v>
                </c:pt>
                <c:pt idx="67">
                  <c:v>8.2475397688141481</c:v>
                </c:pt>
                <c:pt idx="68">
                  <c:v>8.3073549401470359</c:v>
                </c:pt>
                <c:pt idx="69">
                  <c:v>8.3646397599458702</c:v>
                </c:pt>
                <c:pt idx="70">
                  <c:v>8.4193767797288324</c:v>
                </c:pt>
                <c:pt idx="71">
                  <c:v>8.4715493270528892</c:v>
                </c:pt>
                <c:pt idx="72">
                  <c:v>8.521141510592086</c:v>
                </c:pt>
                <c:pt idx="73">
                  <c:v>8.5681382249779237</c:v>
                </c:pt>
                <c:pt idx="74">
                  <c:v>8.6125251554002968</c:v>
                </c:pt>
                <c:pt idx="75">
                  <c:v>8.6542887819677112</c:v>
                </c:pt>
                <c:pt idx="76">
                  <c:v>8.6934163838252942</c:v>
                </c:pt>
                <c:pt idx="77">
                  <c:v>8.7298960430294699</c:v>
                </c:pt>
                <c:pt idx="78">
                  <c:v>8.7637166481780877</c:v>
                </c:pt>
                <c:pt idx="79">
                  <c:v>8.7948678977948269</c:v>
                </c:pt>
                <c:pt idx="80">
                  <c:v>8.8233403034669795</c:v>
                </c:pt>
                <c:pt idx="81">
                  <c:v>8.8491251927355101</c:v>
                </c:pt>
                <c:pt idx="82">
                  <c:v>8.8722147117366337</c:v>
                </c:pt>
                <c:pt idx="83">
                  <c:v>8.8926018275940351</c:v>
                </c:pt>
                <c:pt idx="84">
                  <c:v>8.910280330561017</c:v>
                </c:pt>
                <c:pt idx="85">
                  <c:v>8.9252448359119452</c:v>
                </c:pt>
                <c:pt idx="86">
                  <c:v>8.9374907855823871</c:v>
                </c:pt>
                <c:pt idx="87">
                  <c:v>8.9470144495574662</c:v>
                </c:pt>
                <c:pt idx="88">
                  <c:v>8.9538129270079843</c:v>
                </c:pt>
                <c:pt idx="89">
                  <c:v>8.9578841471739974</c:v>
                </c:pt>
                <c:pt idx="90">
                  <c:v>8.9592268699955522</c:v>
                </c:pt>
                <c:pt idx="91">
                  <c:v>8.9578406864903961</c:v>
                </c:pt>
                <c:pt idx="92">
                  <c:v>8.9537260188785446</c:v>
                </c:pt>
                <c:pt idx="93">
                  <c:v>8.9468841204536869</c:v>
                </c:pt>
                <c:pt idx="94">
                  <c:v>8.9373170752014346</c:v>
                </c:pt>
                <c:pt idx="95">
                  <c:v>8.9250277971645602</c:v>
                </c:pt>
                <c:pt idx="96">
                  <c:v>8.9100200295554082</c:v>
                </c:pt>
                <c:pt idx="97">
                  <c:v>8.8922983436157335</c:v>
                </c:pt>
                <c:pt idx="98">
                  <c:v>8.8718681372243449</c:v>
                </c:pt>
                <c:pt idx="99">
                  <c:v>8.8487356332529608</c:v>
                </c:pt>
                <c:pt idx="100">
                  <c:v>8.8229078776707635</c:v>
                </c:pt>
                <c:pt idx="101">
                  <c:v>8.7943927373982618</c:v>
                </c:pt>
                <c:pt idx="102">
                  <c:v>8.7631988979110922</c:v>
                </c:pt>
                <c:pt idx="103">
                  <c:v>8.729335860594496</c:v>
                </c:pt>
                <c:pt idx="104">
                  <c:v>8.6928139398492661</c:v>
                </c:pt>
                <c:pt idx="105">
                  <c:v>8.6536442599500827</c:v>
                </c:pt>
                <c:pt idx="106">
                  <c:v>8.6118387516571353</c:v>
                </c:pt>
                <c:pt idx="107">
                  <c:v>8.5674101485821232</c:v>
                </c:pt>
                <c:pt idx="108">
                  <c:v>8.5203719833096958</c:v>
                </c:pt>
                <c:pt idx="109">
                  <c:v>8.4707385832755424</c:v>
                </c:pt>
                <c:pt idx="110">
                  <c:v>8.4185250664023723</c:v>
                </c:pt>
                <c:pt idx="111">
                  <c:v>8.3637473364951251</c:v>
                </c:pt>
                <c:pt idx="112">
                  <c:v>8.3064220783967997</c:v>
                </c:pt>
                <c:pt idx="113">
                  <c:v>8.2465667529063875</c:v>
                </c:pt>
                <c:pt idx="114">
                  <c:v>8.1841995914604606</c:v>
                </c:pt>
                <c:pt idx="115">
                  <c:v>8.1193395905800259</c:v>
                </c:pt>
                <c:pt idx="116">
                  <c:v>8.0520065060843447</c:v>
                </c:pt>
                <c:pt idx="117">
                  <c:v>7.9822208470734672</c:v>
                </c:pt>
                <c:pt idx="118">
                  <c:v>7.9100038696813479</c:v>
                </c:pt>
                <c:pt idx="119">
                  <c:v>7.8353775706013655</c:v>
                </c:pt>
                <c:pt idx="120">
                  <c:v>7.758364680386368</c:v>
                </c:pt>
                <c:pt idx="121">
                  <c:v>7.6789886565250738</c:v>
                </c:pt>
                <c:pt idx="122">
                  <c:v>7.5972736762971573</c:v>
                </c:pt>
                <c:pt idx="123">
                  <c:v>7.5132446294090505</c:v>
                </c:pt>
                <c:pt idx="124">
                  <c:v>7.4269271104126995</c:v>
                </c:pt>
                <c:pt idx="125">
                  <c:v>7.3383474109097433</c:v>
                </c:pt>
                <c:pt idx="126">
                  <c:v>7.2475325115432367</c:v>
                </c:pt>
                <c:pt idx="127">
                  <c:v>7.1545100737796439</c:v>
                </c:pt>
                <c:pt idx="128">
                  <c:v>7.0593084314833145</c:v>
                </c:pt>
                <c:pt idx="129">
                  <c:v>6.9619565822862697</c:v>
                </c:pt>
                <c:pt idx="130">
                  <c:v>6.8624841787557651</c:v>
                </c:pt>
                <c:pt idx="131">
                  <c:v>6.7609215193623156</c:v>
                </c:pt>
                <c:pt idx="132">
                  <c:v>6.6572995392511025</c:v>
                </c:pt>
                <c:pt idx="133">
                  <c:v>6.551649800819316</c:v>
                </c:pt>
                <c:pt idx="134">
                  <c:v>6.4440044841025683</c:v>
                </c:pt>
                <c:pt idx="135">
                  <c:v>6.3343963769730713</c:v>
                </c:pt>
                <c:pt idx="136">
                  <c:v>6.2228588651527623</c:v>
                </c:pt>
                <c:pt idx="137">
                  <c:v>6.1094259220442666</c:v>
                </c:pt>
                <c:pt idx="138">
                  <c:v>5.9941320983828836</c:v>
                </c:pt>
                <c:pt idx="139">
                  <c:v>5.877012511712735</c:v>
                </c:pt>
                <c:pt idx="140">
                  <c:v>5.7581028356902175</c:v>
                </c:pt>
                <c:pt idx="141">
                  <c:v>5.637439289218146</c:v>
                </c:pt>
                <c:pt idx="142">
                  <c:v>5.5150586254137357</c:v>
                </c:pt>
                <c:pt idx="143">
                  <c:v>5.3909981204139301</c:v>
                </c:pt>
                <c:pt idx="144">
                  <c:v>5.2652955620214019</c:v>
                </c:pt>
                <c:pt idx="145">
                  <c:v>5.137989238194673</c:v>
                </c:pt>
                <c:pt idx="146">
                  <c:v>5.0091179253859597</c:v>
                </c:pt>
                <c:pt idx="147">
                  <c:v>4.8787208767301422</c:v>
                </c:pt>
                <c:pt idx="148">
                  <c:v>4.7468378100886284</c:v>
                </c:pt>
                <c:pt idx="149">
                  <c:v>4.6135088959515889</c:v>
                </c:pt>
                <c:pt idx="150">
                  <c:v>4.4787747452023732</c:v>
                </c:pt>
                <c:pt idx="151">
                  <c:v>4.3426763967477724</c:v>
                </c:pt>
                <c:pt idx="152">
                  <c:v>4.2052553050178894</c:v>
                </c:pt>
                <c:pt idx="153">
                  <c:v>4.0665533273394985</c:v>
                </c:pt>
                <c:pt idx="154">
                  <c:v>3.926612711186614</c:v>
                </c:pt>
                <c:pt idx="155">
                  <c:v>3.7854760813122783</c:v>
                </c:pt>
                <c:pt idx="156">
                  <c:v>3.6431864267654066</c:v>
                </c:pt>
                <c:pt idx="157">
                  <c:v>3.4997870877966997</c:v>
                </c:pt>
                <c:pt idx="158">
                  <c:v>3.3553217426575213</c:v>
                </c:pt>
                <c:pt idx="159">
                  <c:v>3.2098343942959033</c:v>
                </c:pt>
                <c:pt idx="160">
                  <c:v>3.0633693569535962</c:v>
                </c:pt>
                <c:pt idx="161">
                  <c:v>2.9159712426683129</c:v>
                </c:pt>
                <c:pt idx="162">
                  <c:v>2.7676849476852947</c:v>
                </c:pt>
                <c:pt idx="163">
                  <c:v>2.6185556387822411</c:v>
                </c:pt>
                <c:pt idx="164">
                  <c:v>2.4686287395119448</c:v>
                </c:pt>
                <c:pt idx="165">
                  <c:v>2.3179499163665924</c:v>
                </c:pt>
                <c:pt idx="166">
                  <c:v>2.1665650648681689</c:v>
                </c:pt>
                <c:pt idx="167">
                  <c:v>2.0145202955890622</c:v>
                </c:pt>
                <c:pt idx="168">
                  <c:v>1.8618619201071254</c:v>
                </c:pt>
                <c:pt idx="169">
                  <c:v>1.708636436899611</c:v>
                </c:pt>
                <c:pt idx="170">
                  <c:v>1.5548905171800584</c:v>
                </c:pt>
                <c:pt idx="171">
                  <c:v>1.4006709906826875</c:v>
                </c:pt>
                <c:pt idx="172">
                  <c:v>1.2460248313984092</c:v>
                </c:pt>
                <c:pt idx="173">
                  <c:v>1.0909991432669373</c:v>
                </c:pt>
                <c:pt idx="174">
                  <c:v>0.93564114582935776</c:v>
                </c:pt>
                <c:pt idx="175">
                  <c:v>0.77999815984538834</c:v>
                </c:pt>
                <c:pt idx="176">
                  <c:v>0.62411759287992596</c:v>
                </c:pt>
                <c:pt idx="177">
                  <c:v>0.46804692486305188</c:v>
                </c:pt>
                <c:pt idx="178">
                  <c:v>0.31183369362805741</c:v>
                </c:pt>
                <c:pt idx="179">
                  <c:v>0.15552548043180575</c:v>
                </c:pt>
                <c:pt idx="180">
                  <c:v>-8.3010453810476855E-4</c:v>
                </c:pt>
                <c:pt idx="181">
                  <c:v>-0.15718543666504584</c:v>
                </c:pt>
                <c:pt idx="182">
                  <c:v>-0.31349289140940295</c:v>
                </c:pt>
                <c:pt idx="183">
                  <c:v>-0.46970485881459606</c:v>
                </c:pt>
                <c:pt idx="184">
                  <c:v>-0.62577375800871804</c:v>
                </c:pt>
                <c:pt idx="185">
                  <c:v>-0.78165205169723428</c:v>
                </c:pt>
                <c:pt idx="186">
                  <c:v>-0.93729226064249682</c:v>
                </c:pt>
                <c:pt idx="187">
                  <c:v>-1.0926469781254677</c:v>
                </c:pt>
                <c:pt idx="188">
                  <c:v>-1.2476688843854726</c:v>
                </c:pt>
                <c:pt idx="189">
                  <c:v>-1.4023107610333676</c:v>
                </c:pt>
                <c:pt idx="190">
                  <c:v>-1.5565255054338711</c:v>
                </c:pt>
                <c:pt idx="191">
                  <c:v>-1.7102661450526748</c:v>
                </c:pt>
                <c:pt idx="192">
                  <c:v>-1.8634858517638306</c:v>
                </c:pt>
                <c:pt idx="193">
                  <c:v>-2.0161379561132713</c:v>
                </c:pt>
                <c:pt idx="194">
                  <c:v>-2.1681759615338829</c:v>
                </c:pt>
                <c:pt idx="195">
                  <c:v>-2.3195535585080131</c:v>
                </c:pt>
                <c:pt idx="196">
                  <c:v>-2.4702246386729647</c:v>
                </c:pt>
                <c:pt idx="197">
                  <c:v>-2.620143308865186</c:v>
                </c:pt>
                <c:pt idx="198">
                  <c:v>-2.7692639050990016</c:v>
                </c:pt>
                <c:pt idx="199">
                  <c:v>-2.9175410064754268</c:v>
                </c:pt>
                <c:pt idx="200">
                  <c:v>-3.0649294490170584</c:v>
                </c:pt>
                <c:pt idx="201">
                  <c:v>-3.2113843394245878</c:v>
                </c:pt>
                <c:pt idx="202">
                  <c:v>-3.3568610687509746</c:v>
                </c:pt>
                <c:pt idx="203">
                  <c:v>-3.5013153259889389</c:v>
                </c:pt>
                <c:pt idx="204">
                  <c:v>-3.6447031115677353</c:v>
                </c:pt>
                <c:pt idx="205">
                  <c:v>-3.7869807507550548</c:v>
                </c:pt>
                <c:pt idx="206">
                  <c:v>-3.9281049069599887</c:v>
                </c:pt>
                <c:pt idx="207">
                  <c:v>-4.0680325949329932</c:v>
                </c:pt>
                <c:pt idx="208">
                  <c:v>-4.2067211938588427</c:v>
                </c:pt>
                <c:pt idx="209">
                  <c:v>-4.3441284603385757</c:v>
                </c:pt>
                <c:pt idx="210">
                  <c:v>-4.4802125412564875</c:v>
                </c:pt>
                <c:pt idx="211">
                  <c:v>-4.6149319865282354</c:v>
                </c:pt>
                <c:pt idx="212">
                  <c:v>-4.7482457617262011</c:v>
                </c:pt>
                <c:pt idx="213">
                  <c:v>-4.8801132605782325</c:v>
                </c:pt>
                <c:pt idx="214">
                  <c:v>-5.0104943173359651</c:v>
                </c:pt>
                <c:pt idx="215">
                  <c:v>-5.1393492190090111</c:v>
                </c:pt>
                <c:pt idx="216">
                  <c:v>-5.2666387174611726</c:v>
                </c:pt>
                <c:pt idx="217">
                  <c:v>-5.3923240413651099</c:v>
                </c:pt>
                <c:pt idx="218">
                  <c:v>-5.5163669080117801</c:v>
                </c:pt>
                <c:pt idx="219">
                  <c:v>-5.6387295349710076</c:v>
                </c:pt>
                <c:pt idx="220">
                  <c:v>-5.7593746515997237</c:v>
                </c:pt>
                <c:pt idx="221">
                  <c:v>-5.8782655103942822</c:v>
                </c:pt>
                <c:pt idx="222">
                  <c:v>-5.995365898183457</c:v>
                </c:pt>
                <c:pt idx="223">
                  <c:v>-6.1106401471586587</c:v>
                </c:pt>
                <c:pt idx="224">
                  <c:v>-6.2240531457380568</c:v>
                </c:pt>
                <c:pt idx="225">
                  <c:v>-6.3355703492612898</c:v>
                </c:pt>
                <c:pt idx="226">
                  <c:v>-6.4451577905114696</c:v>
                </c:pt>
                <c:pt idx="227">
                  <c:v>-6.5527820900613225</c:v>
                </c:pt>
                <c:pt idx="228">
                  <c:v>-6.6584104664402783</c:v>
                </c:pt>
                <c:pt idx="229">
                  <c:v>-6.7620107461194428</c:v>
                </c:pt>
                <c:pt idx="230">
                  <c:v>-6.8635513733113829</c:v>
                </c:pt>
                <c:pt idx="231">
                  <c:v>-6.9630014195817642</c:v>
                </c:pt>
                <c:pt idx="232">
                  <c:v>-7.0603305932698861</c:v>
                </c:pt>
                <c:pt idx="233">
                  <c:v>-7.1555092487152798</c:v>
                </c:pt>
                <c:pt idx="234">
                  <c:v>-7.2485083952875291</c:v>
                </c:pt>
                <c:pt idx="235">
                  <c:v>-7.3392997062165746</c:v>
                </c:pt>
                <c:pt idx="236">
                  <c:v>-7.427855527220812</c:v>
                </c:pt>
                <c:pt idx="237">
                  <c:v>-7.5141488849303633</c:v>
                </c:pt>
                <c:pt idx="238">
                  <c:v>-7.5981534951029328</c:v>
                </c:pt>
                <c:pt idx="239">
                  <c:v>-7.6798437706297804</c:v>
                </c:pt>
                <c:pt idx="240">
                  <c:v>-7.759194829329334</c:v>
                </c:pt>
                <c:pt idx="241">
                  <c:v>-7.8361825015261024</c:v>
                </c:pt>
                <c:pt idx="242">
                  <c:v>-7.9107833374125498</c:v>
                </c:pt>
                <c:pt idx="243">
                  <c:v>-7.9829746141917246</c:v>
                </c:pt>
                <c:pt idx="244">
                  <c:v>-8.0527343429984253</c:v>
                </c:pt>
                <c:pt idx="245">
                  <c:v>-8.1200412755968365</c:v>
                </c:pt>
                <c:pt idx="246">
                  <c:v>-8.1848749108525549</c:v>
                </c:pt>
                <c:pt idx="247">
                  <c:v>-8.2472155009770702</c:v>
                </c:pt>
                <c:pt idx="248">
                  <c:v>-8.3070440575427789</c:v>
                </c:pt>
                <c:pt idx="249">
                  <c:v>-8.3643423572667057</c:v>
                </c:pt>
                <c:pt idx="250">
                  <c:v>-8.4190929475611505</c:v>
                </c:pt>
                <c:pt idx="251">
                  <c:v>-8.4712791518496182</c:v>
                </c:pt>
                <c:pt idx="252">
                  <c:v>-8.52088507464636</c:v>
                </c:pt>
                <c:pt idx="253">
                  <c:v>-8.5678956063980021</c:v>
                </c:pt>
                <c:pt idx="254">
                  <c:v>-8.6122964280857985</c:v>
                </c:pt>
                <c:pt idx="255">
                  <c:v>-8.6540740155870779</c:v>
                </c:pt>
                <c:pt idx="256">
                  <c:v>-8.6932156437945842</c:v>
                </c:pt>
                <c:pt idx="257">
                  <c:v>-8.7297093904924399</c:v>
                </c:pt>
                <c:pt idx="258">
                  <c:v>-8.7635441399875518</c:v>
                </c:pt>
                <c:pt idx="259">
                  <c:v>-8.7947095864953546</c:v>
                </c:pt>
                <c:pt idx="260">
                  <c:v>-8.8231962372788786</c:v>
                </c:pt>
                <c:pt idx="261">
                  <c:v>-8.8489954155401502</c:v>
                </c:pt>
                <c:pt idx="262">
                  <c:v>-8.8720992630630757</c:v>
                </c:pt>
                <c:pt idx="263">
                  <c:v>-8.8925007426069858</c:v>
                </c:pt>
                <c:pt idx="264">
                  <c:v>-8.910193640050128</c:v>
                </c:pt>
                <c:pt idx="265">
                  <c:v>-8.9251725662824288</c:v>
                </c:pt>
                <c:pt idx="266">
                  <c:v>-8.9374329588469745</c:v>
                </c:pt>
                <c:pt idx="267">
                  <c:v>-8.9469710833297</c:v>
                </c:pt>
                <c:pt idx="268">
                  <c:v>-8.9537840344968611</c:v>
                </c:pt>
                <c:pt idx="269">
                  <c:v>-8.9578697371799354</c:v>
                </c:pt>
                <c:pt idx="270">
                  <c:v>-8.9592269469077195</c:v>
                </c:pt>
                <c:pt idx="271">
                  <c:v>-8.9578552502853608</c:v>
                </c:pt>
                <c:pt idx="272">
                  <c:v>-8.9537550651202977</c:v>
                </c:pt>
                <c:pt idx="273">
                  <c:v>-8.9469276402949838</c:v>
                </c:pt>
                <c:pt idx="274">
                  <c:v>-8.9373750553864912</c:v>
                </c:pt>
                <c:pt idx="275">
                  <c:v>-8.9251002200330944</c:v>
                </c:pt>
                <c:pt idx="276">
                  <c:v>-8.9101068730480115</c:v>
                </c:pt>
                <c:pt idx="277">
                  <c:v>-8.8923995812805963</c:v>
                </c:pt>
                <c:pt idx="278">
                  <c:v>-8.8719837382253157</c:v>
                </c:pt>
                <c:pt idx="279">
                  <c:v>-8.8488655623789292</c:v>
                </c:pt>
                <c:pt idx="280">
                  <c:v>-8.8230520953463927</c:v>
                </c:pt>
                <c:pt idx="281">
                  <c:v>-8.7945511996960466</c:v>
                </c:pt>
                <c:pt idx="282">
                  <c:v>-8.7633715565647261</c:v>
                </c:pt>
                <c:pt idx="283">
                  <c:v>-8.7295226630135812</c:v>
                </c:pt>
                <c:pt idx="284">
                  <c:v>-8.6930148291353344</c:v>
                </c:pt>
                <c:pt idx="285">
                  <c:v>-8.6538591749139187</c:v>
                </c:pt>
                <c:pt idx="286">
                  <c:v>-8.6120676268374226</c:v>
                </c:pt>
                <c:pt idx="287">
                  <c:v>-8.5676529142653752</c:v>
                </c:pt>
                <c:pt idx="288">
                  <c:v>-8.5206285655514957</c:v>
                </c:pt>
                <c:pt idx="289">
                  <c:v>-8.4710089039230621</c:v>
                </c:pt>
                <c:pt idx="290">
                  <c:v>-8.4188090431181841</c:v>
                </c:pt>
                <c:pt idx="291">
                  <c:v>-8.364044882782272</c:v>
                </c:pt>
                <c:pt idx="292">
                  <c:v>-8.3067331036251435</c:v>
                </c:pt>
                <c:pt idx="293">
                  <c:v>-8.246891162340221</c:v>
                </c:pt>
                <c:pt idx="294">
                  <c:v>-8.1845372862873553</c:v>
                </c:pt>
                <c:pt idx="295">
                  <c:v>-8.1196904679409343</c:v>
                </c:pt>
                <c:pt idx="296">
                  <c:v>-8.0523704591049281</c:v>
                </c:pt>
                <c:pt idx="297">
                  <c:v>-7.982597764896652</c:v>
                </c:pt>
                <c:pt idx="298">
                  <c:v>-7.9103936375010777</c:v>
                </c:pt>
                <c:pt idx="299">
                  <c:v>-7.8357800696975985</c:v>
                </c:pt>
                <c:pt idx="300">
                  <c:v>-7.7587797881612026</c:v>
                </c:pt>
                <c:pt idx="301">
                  <c:v>-7.6794162465401214</c:v>
                </c:pt>
                <c:pt idx="302">
                  <c:v>-7.5977136183120475</c:v>
                </c:pt>
                <c:pt idx="303">
                  <c:v>-7.5136967894210764</c:v>
                </c:pt>
                <c:pt idx="304">
                  <c:v>-7.4273913506976754</c:v>
                </c:pt>
                <c:pt idx="305">
                  <c:v>-7.3388235900639121</c:v>
                </c:pt>
                <c:pt idx="306">
                  <c:v>-7.2480204845263811</c:v>
                </c:pt>
                <c:pt idx="307">
                  <c:v>-7.155009691959223</c:v>
                </c:pt>
                <c:pt idx="308">
                  <c:v>-7.0598195426797723</c:v>
                </c:pt>
                <c:pt idx="309">
                  <c:v>-6.9624790308193711</c:v>
                </c:pt>
                <c:pt idx="310">
                  <c:v>-6.8630178054920057</c:v>
                </c:pt>
                <c:pt idx="311">
                  <c:v>-6.7614661617634182</c:v>
                </c:pt>
                <c:pt idx="312">
                  <c:v>-6.6578550314234919</c:v>
                </c:pt>
                <c:pt idx="313">
                  <c:v>-6.5522159735646843</c:v>
                </c:pt>
                <c:pt idx="314">
                  <c:v>-6.4445811649693763</c:v>
                </c:pt>
                <c:pt idx="315">
                  <c:v>-6.334983390309108</c:v>
                </c:pt>
                <c:pt idx="316">
                  <c:v>-6.2234560321586212</c:v>
                </c:pt>
                <c:pt idx="317">
                  <c:v>-6.110033060827825</c:v>
                </c:pt>
                <c:pt idx="318">
                  <c:v>-5.9947490240146966</c:v>
                </c:pt>
                <c:pt idx="319">
                  <c:v>-5.8776390362823561</c:v>
                </c:pt>
                <c:pt idx="320">
                  <c:v>-5.7587387683634574</c:v>
                </c:pt>
                <c:pt idx="321">
                  <c:v>-5.6380844362951725</c:v>
                </c:pt>
                <c:pt idx="322">
                  <c:v>-5.5157127903880925</c:v>
                </c:pt>
                <c:pt idx="323">
                  <c:v>-5.3916611040323854</c:v>
                </c:pt>
                <c:pt idx="324">
                  <c:v>-5.2659671623446291</c:v>
                </c:pt>
                <c:pt idx="325">
                  <c:v>-5.1386692506587792</c:v>
                </c:pt>
                <c:pt idx="326">
                  <c:v>-5.0098061428647727</c:v>
                </c:pt>
                <c:pt idx="327">
                  <c:v>-4.8794170895983218</c:v>
                </c:pt>
                <c:pt idx="328">
                  <c:v>-4.7475418062854979</c:v>
                </c:pt>
                <c:pt idx="329">
                  <c:v>-4.6142204610457345</c:v>
                </c:pt>
                <c:pt idx="330">
                  <c:v>-4.4794936624569583</c:v>
                </c:pt>
                <c:pt idx="331">
                  <c:v>-4.3434024471865511</c:v>
                </c:pt>
                <c:pt idx="332">
                  <c:v>-4.2059882674919145</c:v>
                </c:pt>
                <c:pt idx="333">
                  <c:v>-4.067292978594466</c:v>
                </c:pt>
                <c:pt idx="334">
                  <c:v>-3.9273588259308756</c:v>
                </c:pt>
                <c:pt idx="335">
                  <c:v>-3.7862284322854607</c:v>
                </c:pt>
                <c:pt idx="336">
                  <c:v>-3.6439447848076365</c:v>
                </c:pt>
                <c:pt idx="337">
                  <c:v>-3.5005512219183887</c:v>
                </c:pt>
                <c:pt idx="338">
                  <c:v>-3.3560914201097449</c:v>
                </c:pt>
                <c:pt idx="339">
                  <c:v>-3.210609380641285</c:v>
                </c:pt>
                <c:pt idx="340">
                  <c:v>-3.0641494161377092</c:v>
                </c:pt>
                <c:pt idx="341">
                  <c:v>-2.9167561370915931</c:v>
                </c:pt>
                <c:pt idx="342">
                  <c:v>-2.768474438275391</c:v>
                </c:pt>
                <c:pt idx="343">
                  <c:v>-2.6193494850668642</c:v>
                </c:pt>
                <c:pt idx="344">
                  <c:v>-2.4694266996920815</c:v>
                </c:pt>
                <c:pt idx="345">
                  <c:v>-2.3187517473901829</c:v>
                </c:pt>
                <c:pt idx="346">
                  <c:v>-2.1673705225041258</c:v>
                </c:pt>
                <c:pt idx="347">
                  <c:v>-2.0153291345016506</c:v>
                </c:pt>
                <c:pt idx="348">
                  <c:v>-1.8626738939307166</c:v>
                </c:pt>
                <c:pt idx="349">
                  <c:v>-1.7094512983136931</c:v>
                </c:pt>
                <c:pt idx="350">
                  <c:v>-1.5557080179846001</c:v>
                </c:pt>
                <c:pt idx="351">
                  <c:v>-1.401490881873708</c:v>
                </c:pt>
                <c:pt idx="352">
                  <c:v>-1.2468468632438354</c:v>
                </c:pt>
                <c:pt idx="353">
                  <c:v>-1.0918230653826837</c:v>
                </c:pt>
                <c:pt idx="354">
                  <c:v>-0.93646670725556136</c:v>
                </c:pt>
                <c:pt idx="355">
                  <c:v>-0.78082510912288194</c:v>
                </c:pt>
                <c:pt idx="356">
                  <c:v>-0.62494567812680246</c:v>
                </c:pt>
                <c:pt idx="357">
                  <c:v>-0.46887589385140099</c:v>
                </c:pt>
                <c:pt idx="358">
                  <c:v>-0.31266329386078884</c:v>
                </c:pt>
                <c:pt idx="359">
                  <c:v>-0.15635545921956132</c:v>
                </c:pt>
                <c:pt idx="360">
                  <c:v>0</c:v>
                </c:pt>
                <c:pt idx="361">
                  <c:v>0.15635545921956132</c:v>
                </c:pt>
                <c:pt idx="362">
                  <c:v>0.31266329386078884</c:v>
                </c:pt>
                <c:pt idx="363">
                  <c:v>0.46887589385140099</c:v>
                </c:pt>
                <c:pt idx="364">
                  <c:v>0.62494567812680246</c:v>
                </c:pt>
                <c:pt idx="365">
                  <c:v>0.78082510912288194</c:v>
                </c:pt>
                <c:pt idx="366">
                  <c:v>0.93646670725556136</c:v>
                </c:pt>
                <c:pt idx="367">
                  <c:v>1.0918230653826837</c:v>
                </c:pt>
                <c:pt idx="368">
                  <c:v>1.2468468632438354</c:v>
                </c:pt>
                <c:pt idx="369">
                  <c:v>1.401490881873708</c:v>
                </c:pt>
                <c:pt idx="370">
                  <c:v>1.5557080179846001</c:v>
                </c:pt>
                <c:pt idx="371">
                  <c:v>1.7094512983136931</c:v>
                </c:pt>
                <c:pt idx="372">
                  <c:v>1.8626738939307166</c:v>
                </c:pt>
                <c:pt idx="373">
                  <c:v>2.0153291345016506</c:v>
                </c:pt>
                <c:pt idx="374">
                  <c:v>2.1673705225041258</c:v>
                </c:pt>
                <c:pt idx="375">
                  <c:v>2.3187517473901829</c:v>
                </c:pt>
                <c:pt idx="376">
                  <c:v>2.4694266996920815</c:v>
                </c:pt>
                <c:pt idx="377">
                  <c:v>2.6193494850668642</c:v>
                </c:pt>
                <c:pt idx="378">
                  <c:v>2.768474438275391</c:v>
                </c:pt>
                <c:pt idx="379">
                  <c:v>2.9167561370915931</c:v>
                </c:pt>
                <c:pt idx="380">
                  <c:v>3.0641494161377092</c:v>
                </c:pt>
                <c:pt idx="381">
                  <c:v>3.210609380641285</c:v>
                </c:pt>
                <c:pt idx="382">
                  <c:v>3.3560914201097449</c:v>
                </c:pt>
                <c:pt idx="383">
                  <c:v>3.5005512219183887</c:v>
                </c:pt>
                <c:pt idx="384">
                  <c:v>3.6439447848076365</c:v>
                </c:pt>
                <c:pt idx="385">
                  <c:v>3.7862284322854607</c:v>
                </c:pt>
                <c:pt idx="386">
                  <c:v>3.9273588259308756</c:v>
                </c:pt>
                <c:pt idx="387">
                  <c:v>4.067292978594466</c:v>
                </c:pt>
                <c:pt idx="388">
                  <c:v>4.2059882674919145</c:v>
                </c:pt>
                <c:pt idx="389">
                  <c:v>4.3434024471865511</c:v>
                </c:pt>
                <c:pt idx="390">
                  <c:v>4.4794936624569583</c:v>
                </c:pt>
                <c:pt idx="391">
                  <c:v>4.6142204610457345</c:v>
                </c:pt>
                <c:pt idx="392">
                  <c:v>4.7475418062854979</c:v>
                </c:pt>
                <c:pt idx="393">
                  <c:v>4.8794170895983218</c:v>
                </c:pt>
                <c:pt idx="394">
                  <c:v>5.0098061428647727</c:v>
                </c:pt>
                <c:pt idx="395">
                  <c:v>5.1386692506587792</c:v>
                </c:pt>
                <c:pt idx="396">
                  <c:v>5.2659671623446291</c:v>
                </c:pt>
                <c:pt idx="397">
                  <c:v>5.3916611040323854</c:v>
                </c:pt>
                <c:pt idx="398">
                  <c:v>5.5157127903880925</c:v>
                </c:pt>
                <c:pt idx="399">
                  <c:v>5.6380844362951725</c:v>
                </c:pt>
                <c:pt idx="400">
                  <c:v>5.7587387683634574</c:v>
                </c:pt>
                <c:pt idx="401">
                  <c:v>5.8776390362823561</c:v>
                </c:pt>
                <c:pt idx="402">
                  <c:v>5.9947490240146966</c:v>
                </c:pt>
                <c:pt idx="403">
                  <c:v>6.110033060827825</c:v>
                </c:pt>
                <c:pt idx="404">
                  <c:v>6.2234560321586212</c:v>
                </c:pt>
                <c:pt idx="405">
                  <c:v>6.334983390309108</c:v>
                </c:pt>
                <c:pt idx="406">
                  <c:v>6.4445811649693763</c:v>
                </c:pt>
                <c:pt idx="407">
                  <c:v>6.5522159735646843</c:v>
                </c:pt>
                <c:pt idx="408">
                  <c:v>6.6578550314234919</c:v>
                </c:pt>
                <c:pt idx="409">
                  <c:v>6.7614661617634182</c:v>
                </c:pt>
                <c:pt idx="410">
                  <c:v>6.8630178054920057</c:v>
                </c:pt>
                <c:pt idx="411">
                  <c:v>6.9624790308193711</c:v>
                </c:pt>
                <c:pt idx="412">
                  <c:v>7.0598195426797723</c:v>
                </c:pt>
                <c:pt idx="413">
                  <c:v>7.155009691959223</c:v>
                </c:pt>
                <c:pt idx="414">
                  <c:v>7.2480204845263811</c:v>
                </c:pt>
                <c:pt idx="415">
                  <c:v>7.3388235900639121</c:v>
                </c:pt>
                <c:pt idx="416">
                  <c:v>7.4273913506976754</c:v>
                </c:pt>
                <c:pt idx="417">
                  <c:v>7.5136967894210764</c:v>
                </c:pt>
                <c:pt idx="418">
                  <c:v>7.5977136183120475</c:v>
                </c:pt>
                <c:pt idx="419">
                  <c:v>7.6794162465401214</c:v>
                </c:pt>
                <c:pt idx="420">
                  <c:v>7.7587797881612026</c:v>
                </c:pt>
                <c:pt idx="421">
                  <c:v>7.8357800696975985</c:v>
                </c:pt>
                <c:pt idx="422">
                  <c:v>7.9103936375010777</c:v>
                </c:pt>
                <c:pt idx="423">
                  <c:v>7.982597764896652</c:v>
                </c:pt>
                <c:pt idx="424">
                  <c:v>8.0523704591049281</c:v>
                </c:pt>
                <c:pt idx="425">
                  <c:v>8.1196904679409343</c:v>
                </c:pt>
                <c:pt idx="426">
                  <c:v>8.1845372862873553</c:v>
                </c:pt>
                <c:pt idx="427">
                  <c:v>8.246891162340221</c:v>
                </c:pt>
                <c:pt idx="428">
                  <c:v>8.3067331036251435</c:v>
                </c:pt>
                <c:pt idx="429">
                  <c:v>8.364044882782272</c:v>
                </c:pt>
                <c:pt idx="430">
                  <c:v>8.4188090431181841</c:v>
                </c:pt>
                <c:pt idx="431">
                  <c:v>8.4710089039230621</c:v>
                </c:pt>
                <c:pt idx="432">
                  <c:v>8.5206285655514957</c:v>
                </c:pt>
                <c:pt idx="433">
                  <c:v>8.5676529142653752</c:v>
                </c:pt>
                <c:pt idx="434">
                  <c:v>8.6120676268374226</c:v>
                </c:pt>
                <c:pt idx="435">
                  <c:v>8.6538591749139187</c:v>
                </c:pt>
                <c:pt idx="436">
                  <c:v>8.6930148291353344</c:v>
                </c:pt>
                <c:pt idx="437">
                  <c:v>8.7295226630135812</c:v>
                </c:pt>
                <c:pt idx="438">
                  <c:v>8.7633715565647261</c:v>
                </c:pt>
                <c:pt idx="439">
                  <c:v>8.7945511996960466</c:v>
                </c:pt>
                <c:pt idx="440">
                  <c:v>8.8230520953463927</c:v>
                </c:pt>
                <c:pt idx="441">
                  <c:v>8.8488655623789292</c:v>
                </c:pt>
                <c:pt idx="442">
                  <c:v>8.8719837382253157</c:v>
                </c:pt>
                <c:pt idx="443">
                  <c:v>8.8923995812805963</c:v>
                </c:pt>
                <c:pt idx="444">
                  <c:v>8.9101068730480115</c:v>
                </c:pt>
                <c:pt idx="445">
                  <c:v>8.9251002200330944</c:v>
                </c:pt>
                <c:pt idx="446">
                  <c:v>8.9373750553864912</c:v>
                </c:pt>
                <c:pt idx="447">
                  <c:v>8.9469276402949838</c:v>
                </c:pt>
                <c:pt idx="448">
                  <c:v>8.9537550651202977</c:v>
                </c:pt>
                <c:pt idx="449">
                  <c:v>8.9578552502853608</c:v>
                </c:pt>
                <c:pt idx="450">
                  <c:v>8.9592269469077195</c:v>
                </c:pt>
                <c:pt idx="451">
                  <c:v>8.9578697371799354</c:v>
                </c:pt>
                <c:pt idx="452">
                  <c:v>8.9537840344968611</c:v>
                </c:pt>
                <c:pt idx="453">
                  <c:v>8.9469710833297</c:v>
                </c:pt>
                <c:pt idx="454">
                  <c:v>8.9374329588469745</c:v>
                </c:pt>
                <c:pt idx="455">
                  <c:v>8.9251725662824288</c:v>
                </c:pt>
                <c:pt idx="456">
                  <c:v>8.910193640050128</c:v>
                </c:pt>
                <c:pt idx="457">
                  <c:v>8.8925007426069858</c:v>
                </c:pt>
                <c:pt idx="458">
                  <c:v>8.8720992630630757</c:v>
                </c:pt>
                <c:pt idx="459">
                  <c:v>8.8489954155401502</c:v>
                </c:pt>
                <c:pt idx="460">
                  <c:v>8.8231962372788786</c:v>
                </c:pt>
                <c:pt idx="461">
                  <c:v>8.7947095864953546</c:v>
                </c:pt>
                <c:pt idx="462">
                  <c:v>8.7635441399875518</c:v>
                </c:pt>
                <c:pt idx="463">
                  <c:v>8.7297093904924399</c:v>
                </c:pt>
                <c:pt idx="464">
                  <c:v>8.6932156437945842</c:v>
                </c:pt>
                <c:pt idx="465">
                  <c:v>8.6540740155870779</c:v>
                </c:pt>
                <c:pt idx="466">
                  <c:v>8.6122964280857985</c:v>
                </c:pt>
                <c:pt idx="467">
                  <c:v>8.5678956063980021</c:v>
                </c:pt>
                <c:pt idx="468">
                  <c:v>8.52088507464636</c:v>
                </c:pt>
                <c:pt idx="469">
                  <c:v>8.4712791518496182</c:v>
                </c:pt>
                <c:pt idx="470">
                  <c:v>8.4190929475611505</c:v>
                </c:pt>
                <c:pt idx="471">
                  <c:v>8.3643423572667057</c:v>
                </c:pt>
                <c:pt idx="472">
                  <c:v>8.3070440575427789</c:v>
                </c:pt>
                <c:pt idx="473">
                  <c:v>8.2472155009770702</c:v>
                </c:pt>
                <c:pt idx="474">
                  <c:v>8.1848749108525549</c:v>
                </c:pt>
                <c:pt idx="475">
                  <c:v>8.1200412755968365</c:v>
                </c:pt>
                <c:pt idx="476">
                  <c:v>8.0527343429984253</c:v>
                </c:pt>
                <c:pt idx="477">
                  <c:v>7.9829746141917246</c:v>
                </c:pt>
                <c:pt idx="478">
                  <c:v>7.9107833374125498</c:v>
                </c:pt>
                <c:pt idx="479">
                  <c:v>7.8361825015261024</c:v>
                </c:pt>
                <c:pt idx="480">
                  <c:v>7.759194829329334</c:v>
                </c:pt>
                <c:pt idx="481">
                  <c:v>7.6798437706297804</c:v>
                </c:pt>
                <c:pt idx="482">
                  <c:v>7.5981534951029328</c:v>
                </c:pt>
                <c:pt idx="483">
                  <c:v>7.5141488849303633</c:v>
                </c:pt>
                <c:pt idx="484">
                  <c:v>7.427855527220812</c:v>
                </c:pt>
                <c:pt idx="485">
                  <c:v>7.3392997062165746</c:v>
                </c:pt>
                <c:pt idx="486">
                  <c:v>7.2485083952875291</c:v>
                </c:pt>
                <c:pt idx="487">
                  <c:v>7.1555092487152798</c:v>
                </c:pt>
                <c:pt idx="488">
                  <c:v>7.0603305932698861</c:v>
                </c:pt>
                <c:pt idx="489">
                  <c:v>6.9630014195817642</c:v>
                </c:pt>
                <c:pt idx="490">
                  <c:v>6.8635513733113829</c:v>
                </c:pt>
                <c:pt idx="491">
                  <c:v>6.7620107461194428</c:v>
                </c:pt>
                <c:pt idx="492">
                  <c:v>6.6584104664402783</c:v>
                </c:pt>
                <c:pt idx="493">
                  <c:v>6.5527820900613225</c:v>
                </c:pt>
                <c:pt idx="494">
                  <c:v>6.4451577905114696</c:v>
                </c:pt>
                <c:pt idx="495">
                  <c:v>6.3355703492612898</c:v>
                </c:pt>
                <c:pt idx="496">
                  <c:v>6.2240531457380568</c:v>
                </c:pt>
                <c:pt idx="497">
                  <c:v>6.1106401471586587</c:v>
                </c:pt>
                <c:pt idx="498">
                  <c:v>5.995365898183457</c:v>
                </c:pt>
                <c:pt idx="499">
                  <c:v>5.8782655103942822</c:v>
                </c:pt>
                <c:pt idx="500">
                  <c:v>5.7593746515997237</c:v>
                </c:pt>
                <c:pt idx="501">
                  <c:v>5.6387295349710076</c:v>
                </c:pt>
                <c:pt idx="502">
                  <c:v>5.5163669080117801</c:v>
                </c:pt>
                <c:pt idx="503">
                  <c:v>5.3923240413651099</c:v>
                </c:pt>
                <c:pt idx="504">
                  <c:v>5.2666387174611726</c:v>
                </c:pt>
                <c:pt idx="505">
                  <c:v>5.1393492190090111</c:v>
                </c:pt>
                <c:pt idx="506">
                  <c:v>5.0104943173359651</c:v>
                </c:pt>
                <c:pt idx="507">
                  <c:v>4.8801132605782325</c:v>
                </c:pt>
                <c:pt idx="508">
                  <c:v>4.7482457617262011</c:v>
                </c:pt>
                <c:pt idx="509">
                  <c:v>4.6149319865282354</c:v>
                </c:pt>
                <c:pt idx="510">
                  <c:v>4.4802125412564875</c:v>
                </c:pt>
                <c:pt idx="511">
                  <c:v>4.3441284603385757</c:v>
                </c:pt>
                <c:pt idx="512">
                  <c:v>4.2067211938588427</c:v>
                </c:pt>
                <c:pt idx="513">
                  <c:v>4.0680325949329932</c:v>
                </c:pt>
                <c:pt idx="514">
                  <c:v>3.9281049069599887</c:v>
                </c:pt>
                <c:pt idx="515">
                  <c:v>3.7869807507550548</c:v>
                </c:pt>
                <c:pt idx="516">
                  <c:v>3.6447031115677353</c:v>
                </c:pt>
                <c:pt idx="517">
                  <c:v>3.5013153259889389</c:v>
                </c:pt>
                <c:pt idx="518">
                  <c:v>3.3568610687509746</c:v>
                </c:pt>
                <c:pt idx="519">
                  <c:v>3.2113843394245878</c:v>
                </c:pt>
                <c:pt idx="520">
                  <c:v>3.0649294490170584</c:v>
                </c:pt>
                <c:pt idx="521">
                  <c:v>2.9175410064754268</c:v>
                </c:pt>
                <c:pt idx="522">
                  <c:v>2.7692639050990016</c:v>
                </c:pt>
                <c:pt idx="523">
                  <c:v>2.620143308865186</c:v>
                </c:pt>
                <c:pt idx="524">
                  <c:v>2.4702246386729647</c:v>
                </c:pt>
                <c:pt idx="525">
                  <c:v>2.3195535585080131</c:v>
                </c:pt>
                <c:pt idx="526">
                  <c:v>2.1681759615338829</c:v>
                </c:pt>
                <c:pt idx="527">
                  <c:v>2.0161379561132713</c:v>
                </c:pt>
                <c:pt idx="528">
                  <c:v>1.8634858517638306</c:v>
                </c:pt>
                <c:pt idx="529">
                  <c:v>1.7102661450526748</c:v>
                </c:pt>
                <c:pt idx="530">
                  <c:v>1.5565255054338711</c:v>
                </c:pt>
                <c:pt idx="531">
                  <c:v>1.4023107610333676</c:v>
                </c:pt>
                <c:pt idx="532">
                  <c:v>1.2476688843854726</c:v>
                </c:pt>
                <c:pt idx="533">
                  <c:v>1.0926469781254677</c:v>
                </c:pt>
                <c:pt idx="534">
                  <c:v>0.93729226064249682</c:v>
                </c:pt>
                <c:pt idx="535">
                  <c:v>0.78165205169723428</c:v>
                </c:pt>
                <c:pt idx="536">
                  <c:v>0.62577375800871804</c:v>
                </c:pt>
                <c:pt idx="537">
                  <c:v>0.46970485881459606</c:v>
                </c:pt>
                <c:pt idx="538">
                  <c:v>0.31349289140940295</c:v>
                </c:pt>
                <c:pt idx="539">
                  <c:v>0.15718543666504584</c:v>
                </c:pt>
                <c:pt idx="540">
                  <c:v>8.3010453810476855E-4</c:v>
                </c:pt>
                <c:pt idx="541">
                  <c:v>-0.15552548043180575</c:v>
                </c:pt>
                <c:pt idx="542">
                  <c:v>-0.31183369362805741</c:v>
                </c:pt>
                <c:pt idx="543">
                  <c:v>-0.46804692486305188</c:v>
                </c:pt>
                <c:pt idx="544">
                  <c:v>-0.62411759287992596</c:v>
                </c:pt>
                <c:pt idx="545">
                  <c:v>-0.77999815984538834</c:v>
                </c:pt>
                <c:pt idx="546">
                  <c:v>-0.93564114582935776</c:v>
                </c:pt>
                <c:pt idx="547">
                  <c:v>-1.0909991432669373</c:v>
                </c:pt>
                <c:pt idx="548">
                  <c:v>-1.2460248313984092</c:v>
                </c:pt>
                <c:pt idx="549">
                  <c:v>-1.4006709906826875</c:v>
                </c:pt>
                <c:pt idx="550">
                  <c:v>-1.5548905171800584</c:v>
                </c:pt>
                <c:pt idx="551">
                  <c:v>-1.708636436899611</c:v>
                </c:pt>
                <c:pt idx="552">
                  <c:v>-1.8618619201071254</c:v>
                </c:pt>
                <c:pt idx="553">
                  <c:v>-2.0145202955890622</c:v>
                </c:pt>
                <c:pt idx="554">
                  <c:v>-2.1665650648681689</c:v>
                </c:pt>
                <c:pt idx="555">
                  <c:v>-2.3179499163665924</c:v>
                </c:pt>
                <c:pt idx="556">
                  <c:v>-2.4686287395119448</c:v>
                </c:pt>
                <c:pt idx="557">
                  <c:v>-2.6185556387822411</c:v>
                </c:pt>
                <c:pt idx="558">
                  <c:v>-2.7676849476852947</c:v>
                </c:pt>
                <c:pt idx="559">
                  <c:v>-2.9159712426683129</c:v>
                </c:pt>
                <c:pt idx="560">
                  <c:v>-3.0633693569535962</c:v>
                </c:pt>
                <c:pt idx="561">
                  <c:v>-3.2098343942959033</c:v>
                </c:pt>
                <c:pt idx="562">
                  <c:v>-3.3553217426575213</c:v>
                </c:pt>
                <c:pt idx="563">
                  <c:v>-3.4997870877966997</c:v>
                </c:pt>
                <c:pt idx="564">
                  <c:v>-3.6431864267654066</c:v>
                </c:pt>
                <c:pt idx="565">
                  <c:v>-3.7854760813122783</c:v>
                </c:pt>
                <c:pt idx="566">
                  <c:v>-3.926612711186614</c:v>
                </c:pt>
                <c:pt idx="567">
                  <c:v>-4.0665533273394985</c:v>
                </c:pt>
                <c:pt idx="568">
                  <c:v>-4.2052553050178894</c:v>
                </c:pt>
                <c:pt idx="569">
                  <c:v>-4.3426763967477724</c:v>
                </c:pt>
                <c:pt idx="570">
                  <c:v>-4.4787747452023732</c:v>
                </c:pt>
                <c:pt idx="571">
                  <c:v>-4.6135088959515889</c:v>
                </c:pt>
                <c:pt idx="572">
                  <c:v>-4.7468378100886284</c:v>
                </c:pt>
                <c:pt idx="573">
                  <c:v>-4.8787208767301422</c:v>
                </c:pt>
                <c:pt idx="574">
                  <c:v>-5.0091179253859597</c:v>
                </c:pt>
                <c:pt idx="575">
                  <c:v>-5.137989238194673</c:v>
                </c:pt>
                <c:pt idx="576">
                  <c:v>-5.2652955620214019</c:v>
                </c:pt>
                <c:pt idx="577">
                  <c:v>-5.3909981204139301</c:v>
                </c:pt>
                <c:pt idx="578">
                  <c:v>-5.5150586254137357</c:v>
                </c:pt>
                <c:pt idx="579">
                  <c:v>-5.637439289218146</c:v>
                </c:pt>
                <c:pt idx="580">
                  <c:v>-5.7581028356902175</c:v>
                </c:pt>
                <c:pt idx="581">
                  <c:v>-5.877012511712735</c:v>
                </c:pt>
                <c:pt idx="582">
                  <c:v>-5.9941320983828836</c:v>
                </c:pt>
                <c:pt idx="583">
                  <c:v>-6.1094259220442666</c:v>
                </c:pt>
                <c:pt idx="584">
                  <c:v>-6.2228588651527623</c:v>
                </c:pt>
                <c:pt idx="585">
                  <c:v>-6.3343963769730713</c:v>
                </c:pt>
                <c:pt idx="586">
                  <c:v>-6.4440044841025683</c:v>
                </c:pt>
                <c:pt idx="587">
                  <c:v>-6.551649800819316</c:v>
                </c:pt>
                <c:pt idx="588">
                  <c:v>-6.6572995392511025</c:v>
                </c:pt>
                <c:pt idx="589">
                  <c:v>-6.7609215193623156</c:v>
                </c:pt>
                <c:pt idx="590">
                  <c:v>-6.8624841787557651</c:v>
                </c:pt>
                <c:pt idx="591">
                  <c:v>-6.9619565822862697</c:v>
                </c:pt>
                <c:pt idx="592">
                  <c:v>-7.0593084314833145</c:v>
                </c:pt>
                <c:pt idx="593">
                  <c:v>-7.1545100737796439</c:v>
                </c:pt>
                <c:pt idx="594">
                  <c:v>-7.2475325115432367</c:v>
                </c:pt>
                <c:pt idx="595">
                  <c:v>-7.3383474109097433</c:v>
                </c:pt>
                <c:pt idx="596">
                  <c:v>-7.4269271104126995</c:v>
                </c:pt>
                <c:pt idx="597">
                  <c:v>-7.5132446294090505</c:v>
                </c:pt>
                <c:pt idx="598">
                  <c:v>-7.5972736762971573</c:v>
                </c:pt>
                <c:pt idx="599">
                  <c:v>-7.6789886565250738</c:v>
                </c:pt>
                <c:pt idx="600">
                  <c:v>-7.758364680386368</c:v>
                </c:pt>
                <c:pt idx="601">
                  <c:v>-7.8353775706013655</c:v>
                </c:pt>
                <c:pt idx="602">
                  <c:v>-7.9100038696813479</c:v>
                </c:pt>
                <c:pt idx="603">
                  <c:v>-7.9822208470734672</c:v>
                </c:pt>
                <c:pt idx="604">
                  <c:v>-8.0520065060843447</c:v>
                </c:pt>
                <c:pt idx="605">
                  <c:v>-8.1193395905800259</c:v>
                </c:pt>
                <c:pt idx="606">
                  <c:v>-8.1841995914604606</c:v>
                </c:pt>
                <c:pt idx="607">
                  <c:v>-8.2465667529063875</c:v>
                </c:pt>
                <c:pt idx="608">
                  <c:v>-8.3064220783967997</c:v>
                </c:pt>
                <c:pt idx="609">
                  <c:v>-8.3637473364951251</c:v>
                </c:pt>
                <c:pt idx="610">
                  <c:v>-8.4185250664023723</c:v>
                </c:pt>
                <c:pt idx="611">
                  <c:v>-8.4707385832755424</c:v>
                </c:pt>
                <c:pt idx="612">
                  <c:v>-8.5203719833096958</c:v>
                </c:pt>
                <c:pt idx="613">
                  <c:v>-8.5674101485821232</c:v>
                </c:pt>
                <c:pt idx="614">
                  <c:v>-8.6118387516571353</c:v>
                </c:pt>
                <c:pt idx="615">
                  <c:v>-8.6536442599500827</c:v>
                </c:pt>
                <c:pt idx="616">
                  <c:v>-8.6928139398492661</c:v>
                </c:pt>
                <c:pt idx="617">
                  <c:v>-8.729335860594496</c:v>
                </c:pt>
                <c:pt idx="618">
                  <c:v>-8.7631988979110922</c:v>
                </c:pt>
                <c:pt idx="619">
                  <c:v>-8.7943927373982618</c:v>
                </c:pt>
                <c:pt idx="620">
                  <c:v>-8.8229078776707635</c:v>
                </c:pt>
                <c:pt idx="621">
                  <c:v>-8.8487356332529608</c:v>
                </c:pt>
                <c:pt idx="622">
                  <c:v>-8.8718681372243449</c:v>
                </c:pt>
                <c:pt idx="623">
                  <c:v>-8.8922983436157335</c:v>
                </c:pt>
                <c:pt idx="624">
                  <c:v>-8.9100200295554082</c:v>
                </c:pt>
                <c:pt idx="625">
                  <c:v>-8.9250277971645602</c:v>
                </c:pt>
                <c:pt idx="626">
                  <c:v>-8.9373170752014346</c:v>
                </c:pt>
                <c:pt idx="627">
                  <c:v>-8.9468841204536869</c:v>
                </c:pt>
                <c:pt idx="628">
                  <c:v>-8.9537260188785446</c:v>
                </c:pt>
                <c:pt idx="629">
                  <c:v>-8.9578406864903961</c:v>
                </c:pt>
                <c:pt idx="630">
                  <c:v>-8.9592268699955522</c:v>
                </c:pt>
                <c:pt idx="631">
                  <c:v>-8.9578841471739974</c:v>
                </c:pt>
                <c:pt idx="632">
                  <c:v>-8.9538129270079843</c:v>
                </c:pt>
                <c:pt idx="633">
                  <c:v>-8.9470144495574662</c:v>
                </c:pt>
                <c:pt idx="634">
                  <c:v>-8.9374907855823871</c:v>
                </c:pt>
                <c:pt idx="635">
                  <c:v>-8.9252448359119452</c:v>
                </c:pt>
                <c:pt idx="636">
                  <c:v>-8.910280330561017</c:v>
                </c:pt>
                <c:pt idx="637">
                  <c:v>-8.8926018275940351</c:v>
                </c:pt>
                <c:pt idx="638">
                  <c:v>-8.8722147117366337</c:v>
                </c:pt>
                <c:pt idx="639">
                  <c:v>-8.8491251927355101</c:v>
                </c:pt>
                <c:pt idx="640">
                  <c:v>-8.8233403034669795</c:v>
                </c:pt>
                <c:pt idx="641">
                  <c:v>-8.7948678977948269</c:v>
                </c:pt>
                <c:pt idx="642">
                  <c:v>-8.7637166481780877</c:v>
                </c:pt>
                <c:pt idx="643">
                  <c:v>-8.7298960430294699</c:v>
                </c:pt>
                <c:pt idx="644">
                  <c:v>-8.6934163838252942</c:v>
                </c:pt>
                <c:pt idx="645">
                  <c:v>-8.6542887819677112</c:v>
                </c:pt>
                <c:pt idx="646">
                  <c:v>-8.6125251554002968</c:v>
                </c:pt>
                <c:pt idx="647">
                  <c:v>-8.5681382249779237</c:v>
                </c:pt>
                <c:pt idx="648">
                  <c:v>-8.521141510592086</c:v>
                </c:pt>
                <c:pt idx="649">
                  <c:v>-8.4715493270528892</c:v>
                </c:pt>
                <c:pt idx="650">
                  <c:v>-8.4193767797288324</c:v>
                </c:pt>
                <c:pt idx="651">
                  <c:v>-8.3646397599458702</c:v>
                </c:pt>
                <c:pt idx="652">
                  <c:v>-8.3073549401470359</c:v>
                </c:pt>
                <c:pt idx="653">
                  <c:v>-8.2475397688141481</c:v>
                </c:pt>
                <c:pt idx="654">
                  <c:v>-8.1852124651531604</c:v>
                </c:pt>
                <c:pt idx="655">
                  <c:v>-8.1203920135447198</c:v>
                </c:pt>
                <c:pt idx="656">
                  <c:v>-8.0530981577617133</c:v>
                </c:pt>
                <c:pt idx="657">
                  <c:v>-7.9833513949554504</c:v>
                </c:pt>
                <c:pt idx="658">
                  <c:v>-7.9111729694124149</c:v>
                </c:pt>
                <c:pt idx="659">
                  <c:v>-7.8365848660834247</c:v>
                </c:pt>
                <c:pt idx="660">
                  <c:v>-7.7596098038872032</c:v>
                </c:pt>
                <c:pt idx="661">
                  <c:v>-7.6802712287903807</c:v>
                </c:pt>
                <c:pt idx="662">
                  <c:v>-7.5985933066660465</c:v>
                </c:pt>
                <c:pt idx="663">
                  <c:v>-7.5146009159330287</c:v>
                </c:pt>
                <c:pt idx="664">
                  <c:v>-7.4283196399781302</c:v>
                </c:pt>
                <c:pt idx="665">
                  <c:v>-7.3397757593636408</c:v>
                </c:pt>
                <c:pt idx="666">
                  <c:v>-7.2489962438224982</c:v>
                </c:pt>
                <c:pt idx="667">
                  <c:v>-7.1560087440435245</c:v>
                </c:pt>
                <c:pt idx="668">
                  <c:v>-7.0608415832492666</c:v>
                </c:pt>
                <c:pt idx="669">
                  <c:v>-6.9635237485689636</c:v>
                </c:pt>
                <c:pt idx="670">
                  <c:v>-6.8640848822093172</c:v>
                </c:pt>
                <c:pt idx="671">
                  <c:v>-6.7625552724257165</c:v>
                </c:pt>
                <c:pt idx="672">
                  <c:v>-6.6589658442966888</c:v>
                </c:pt>
                <c:pt idx="673">
                  <c:v>-6.5533481503043713</c:v>
                </c:pt>
                <c:pt idx="674">
                  <c:v>-6.4457343607238951</c:v>
                </c:pt>
                <c:pt idx="675">
                  <c:v>-6.3361572538245783</c:v>
                </c:pt>
                <c:pt idx="676">
                  <c:v>-6.2246502058859372</c:v>
                </c:pt>
                <c:pt idx="677">
                  <c:v>-6.1112471810315547</c:v>
                </c:pt>
                <c:pt idx="678">
                  <c:v>-5.9959827208838785</c:v>
                </c:pt>
                <c:pt idx="679">
                  <c:v>-5.8788919340431391</c:v>
                </c:pt>
                <c:pt idx="680">
                  <c:v>-5.7600104853935559</c:v>
                </c:pt>
                <c:pt idx="681">
                  <c:v>-5.6393745852401089</c:v>
                </c:pt>
                <c:pt idx="682">
                  <c:v>-5.5170209782791737</c:v>
                </c:pt>
                <c:pt idx="683">
                  <c:v>-5.3929869324064237</c:v>
                </c:pt>
                <c:pt idx="684">
                  <c:v>-5.2673102273652717</c:v>
                </c:pt>
                <c:pt idx="685">
                  <c:v>-5.1400291432395413</c:v>
                </c:pt>
                <c:pt idx="686">
                  <c:v>-5.011182448793627</c:v>
                </c:pt>
                <c:pt idx="687">
                  <c:v>-4.8808093896638853</c:v>
                </c:pt>
                <c:pt idx="688">
                  <c:v>-4.7489496764047017</c:v>
                </c:pt>
                <c:pt idx="689">
                  <c:v>-4.6156434723929918</c:v>
                </c:pt>
                <c:pt idx="690">
                  <c:v>-4.4809313815947878</c:v>
                </c:pt>
                <c:pt idx="691">
                  <c:v>-4.3448544361976129</c:v>
                </c:pt>
                <c:pt idx="692">
                  <c:v>-4.2074540841123866</c:v>
                </c:pt>
                <c:pt idx="693">
                  <c:v>-4.0687721763487339</c:v>
                </c:pt>
                <c:pt idx="694">
                  <c:v>-3.9288509542675509</c:v>
                </c:pt>
                <c:pt idx="695">
                  <c:v>-3.7877330367145983</c:v>
                </c:pt>
                <c:pt idx="696">
                  <c:v>-3.6454614070391926</c:v>
                </c:pt>
                <c:pt idx="697">
                  <c:v>-3.5020794000017945</c:v>
                </c:pt>
                <c:pt idx="698">
                  <c:v>-3.357630688574603</c:v>
                </c:pt>
                <c:pt idx="699">
                  <c:v>-3.2121592706391628</c:v>
                </c:pt>
                <c:pt idx="700">
                  <c:v>-3.0657094555849405</c:v>
                </c:pt>
                <c:pt idx="701">
                  <c:v>-2.9183258508130852</c:v>
                </c:pt>
                <c:pt idx="702">
                  <c:v>-2.7700533481493483</c:v>
                </c:pt>
                <c:pt idx="703">
                  <c:v>-2.6209371101704053</c:v>
                </c:pt>
                <c:pt idx="704">
                  <c:v>-2.4710225564477359</c:v>
                </c:pt>
                <c:pt idx="705">
                  <c:v>-2.3203553497132026</c:v>
                </c:pt>
                <c:pt idx="706">
                  <c:v>-2.168981381950521</c:v>
                </c:pt>
                <c:pt idx="707">
                  <c:v>-2.0169467604169791</c:v>
                </c:pt>
                <c:pt idx="708">
                  <c:v>-1.8642977935995098</c:v>
                </c:pt>
                <c:pt idx="709">
                  <c:v>-1.7110809771095494</c:v>
                </c:pt>
                <c:pt idx="710">
                  <c:v>-1.5573429795208584</c:v>
                </c:pt>
                <c:pt idx="711">
                  <c:v>-1.4031306281546212</c:v>
                </c:pt>
                <c:pt idx="712">
                  <c:v>-1.2484908948162707</c:v>
                </c:pt>
                <c:pt idx="713">
                  <c:v>-1.0934708814882121</c:v>
                </c:pt>
                <c:pt idx="714">
                  <c:v>-0.93811780598306393</c:v>
                </c:pt>
                <c:pt idx="715">
                  <c:v>-0.78247898756134848</c:v>
                </c:pt>
                <c:pt idx="716">
                  <c:v>-0.62660183251855406</c:v>
                </c:pt>
                <c:pt idx="717">
                  <c:v>-0.47053381974553005</c:v>
                </c:pt>
                <c:pt idx="718">
                  <c:v>-0.31432248626677084</c:v>
                </c:pt>
                <c:pt idx="719">
                  <c:v>-0.15801541276115055</c:v>
                </c:pt>
                <c:pt idx="720">
                  <c:v>-1.660209069083349E-3</c:v>
                </c:pt>
                <c:pt idx="721">
                  <c:v>0.15469550030892062</c:v>
                </c:pt>
              </c:numCache>
            </c:numRef>
          </c:yVal>
          <c:smooth val="0"/>
        </c:ser>
        <c:ser>
          <c:idx val="2"/>
          <c:order val="2"/>
          <c:tx>
            <c:v>I_Blind</c:v>
          </c:tx>
          <c:marker>
            <c:symbol val="none"/>
          </c:marker>
          <c:xVal>
            <c:numRef>
              <c:f>Blindleistungskompensation!$P$37:$P$758</c:f>
              <c:numCache>
                <c:formatCode>General</c:formatCode>
                <c:ptCount val="722"/>
                <c:pt idx="0">
                  <c:v>-360</c:v>
                </c:pt>
                <c:pt idx="1">
                  <c:v>-359</c:v>
                </c:pt>
                <c:pt idx="2">
                  <c:v>-358</c:v>
                </c:pt>
                <c:pt idx="3">
                  <c:v>-357</c:v>
                </c:pt>
                <c:pt idx="4">
                  <c:v>-356</c:v>
                </c:pt>
                <c:pt idx="5">
                  <c:v>-355</c:v>
                </c:pt>
                <c:pt idx="6">
                  <c:v>-354</c:v>
                </c:pt>
                <c:pt idx="7">
                  <c:v>-353</c:v>
                </c:pt>
                <c:pt idx="8">
                  <c:v>-352</c:v>
                </c:pt>
                <c:pt idx="9">
                  <c:v>-351</c:v>
                </c:pt>
                <c:pt idx="10">
                  <c:v>-350</c:v>
                </c:pt>
                <c:pt idx="11">
                  <c:v>-349</c:v>
                </c:pt>
                <c:pt idx="12">
                  <c:v>-348</c:v>
                </c:pt>
                <c:pt idx="13">
                  <c:v>-347</c:v>
                </c:pt>
                <c:pt idx="14">
                  <c:v>-346</c:v>
                </c:pt>
                <c:pt idx="15">
                  <c:v>-345</c:v>
                </c:pt>
                <c:pt idx="16">
                  <c:v>-344</c:v>
                </c:pt>
                <c:pt idx="17">
                  <c:v>-343</c:v>
                </c:pt>
                <c:pt idx="18">
                  <c:v>-342</c:v>
                </c:pt>
                <c:pt idx="19">
                  <c:v>-341</c:v>
                </c:pt>
                <c:pt idx="20">
                  <c:v>-340</c:v>
                </c:pt>
                <c:pt idx="21">
                  <c:v>-339</c:v>
                </c:pt>
                <c:pt idx="22">
                  <c:v>-338</c:v>
                </c:pt>
                <c:pt idx="23">
                  <c:v>-337</c:v>
                </c:pt>
                <c:pt idx="24">
                  <c:v>-336</c:v>
                </c:pt>
                <c:pt idx="25">
                  <c:v>-335</c:v>
                </c:pt>
                <c:pt idx="26">
                  <c:v>-334</c:v>
                </c:pt>
                <c:pt idx="27">
                  <c:v>-333</c:v>
                </c:pt>
                <c:pt idx="28">
                  <c:v>-332</c:v>
                </c:pt>
                <c:pt idx="29">
                  <c:v>-331</c:v>
                </c:pt>
                <c:pt idx="30">
                  <c:v>-330</c:v>
                </c:pt>
                <c:pt idx="31">
                  <c:v>-329</c:v>
                </c:pt>
                <c:pt idx="32">
                  <c:v>-328</c:v>
                </c:pt>
                <c:pt idx="33">
                  <c:v>-327</c:v>
                </c:pt>
                <c:pt idx="34">
                  <c:v>-326</c:v>
                </c:pt>
                <c:pt idx="35">
                  <c:v>-325</c:v>
                </c:pt>
                <c:pt idx="36">
                  <c:v>-324</c:v>
                </c:pt>
                <c:pt idx="37">
                  <c:v>-323</c:v>
                </c:pt>
                <c:pt idx="38">
                  <c:v>-322</c:v>
                </c:pt>
                <c:pt idx="39">
                  <c:v>-321</c:v>
                </c:pt>
                <c:pt idx="40">
                  <c:v>-320</c:v>
                </c:pt>
                <c:pt idx="41">
                  <c:v>-319</c:v>
                </c:pt>
                <c:pt idx="42">
                  <c:v>-318</c:v>
                </c:pt>
                <c:pt idx="43">
                  <c:v>-317</c:v>
                </c:pt>
                <c:pt idx="44">
                  <c:v>-316</c:v>
                </c:pt>
                <c:pt idx="45">
                  <c:v>-315</c:v>
                </c:pt>
                <c:pt idx="46">
                  <c:v>-314</c:v>
                </c:pt>
                <c:pt idx="47">
                  <c:v>-313</c:v>
                </c:pt>
                <c:pt idx="48">
                  <c:v>-312</c:v>
                </c:pt>
                <c:pt idx="49">
                  <c:v>-311</c:v>
                </c:pt>
                <c:pt idx="50">
                  <c:v>-310</c:v>
                </c:pt>
                <c:pt idx="51">
                  <c:v>-309</c:v>
                </c:pt>
                <c:pt idx="52">
                  <c:v>-308</c:v>
                </c:pt>
                <c:pt idx="53">
                  <c:v>-307</c:v>
                </c:pt>
                <c:pt idx="54">
                  <c:v>-306</c:v>
                </c:pt>
                <c:pt idx="55">
                  <c:v>-305</c:v>
                </c:pt>
                <c:pt idx="56">
                  <c:v>-304</c:v>
                </c:pt>
                <c:pt idx="57">
                  <c:v>-303</c:v>
                </c:pt>
                <c:pt idx="58">
                  <c:v>-302</c:v>
                </c:pt>
                <c:pt idx="59">
                  <c:v>-301</c:v>
                </c:pt>
                <c:pt idx="60">
                  <c:v>-300</c:v>
                </c:pt>
                <c:pt idx="61">
                  <c:v>-299</c:v>
                </c:pt>
                <c:pt idx="62">
                  <c:v>-298</c:v>
                </c:pt>
                <c:pt idx="63">
                  <c:v>-297</c:v>
                </c:pt>
                <c:pt idx="64">
                  <c:v>-296</c:v>
                </c:pt>
                <c:pt idx="65">
                  <c:v>-295</c:v>
                </c:pt>
                <c:pt idx="66">
                  <c:v>-294</c:v>
                </c:pt>
                <c:pt idx="67">
                  <c:v>-293</c:v>
                </c:pt>
                <c:pt idx="68">
                  <c:v>-292</c:v>
                </c:pt>
                <c:pt idx="69">
                  <c:v>-291</c:v>
                </c:pt>
                <c:pt idx="70">
                  <c:v>-290</c:v>
                </c:pt>
                <c:pt idx="71">
                  <c:v>-289</c:v>
                </c:pt>
                <c:pt idx="72">
                  <c:v>-288</c:v>
                </c:pt>
                <c:pt idx="73">
                  <c:v>-287</c:v>
                </c:pt>
                <c:pt idx="74">
                  <c:v>-286</c:v>
                </c:pt>
                <c:pt idx="75">
                  <c:v>-285</c:v>
                </c:pt>
                <c:pt idx="76">
                  <c:v>-284</c:v>
                </c:pt>
                <c:pt idx="77">
                  <c:v>-283</c:v>
                </c:pt>
                <c:pt idx="78">
                  <c:v>-282</c:v>
                </c:pt>
                <c:pt idx="79">
                  <c:v>-281</c:v>
                </c:pt>
                <c:pt idx="80">
                  <c:v>-280</c:v>
                </c:pt>
                <c:pt idx="81">
                  <c:v>-279</c:v>
                </c:pt>
                <c:pt idx="82">
                  <c:v>-278</c:v>
                </c:pt>
                <c:pt idx="83">
                  <c:v>-277</c:v>
                </c:pt>
                <c:pt idx="84">
                  <c:v>-276</c:v>
                </c:pt>
                <c:pt idx="85">
                  <c:v>-275</c:v>
                </c:pt>
                <c:pt idx="86">
                  <c:v>-274</c:v>
                </c:pt>
                <c:pt idx="87">
                  <c:v>-273</c:v>
                </c:pt>
                <c:pt idx="88">
                  <c:v>-272</c:v>
                </c:pt>
                <c:pt idx="89">
                  <c:v>-271</c:v>
                </c:pt>
                <c:pt idx="90">
                  <c:v>-270</c:v>
                </c:pt>
                <c:pt idx="91">
                  <c:v>-269</c:v>
                </c:pt>
                <c:pt idx="92">
                  <c:v>-268</c:v>
                </c:pt>
                <c:pt idx="93">
                  <c:v>-267</c:v>
                </c:pt>
                <c:pt idx="94">
                  <c:v>-266</c:v>
                </c:pt>
                <c:pt idx="95">
                  <c:v>-265</c:v>
                </c:pt>
                <c:pt idx="96">
                  <c:v>-264</c:v>
                </c:pt>
                <c:pt idx="97">
                  <c:v>-263</c:v>
                </c:pt>
                <c:pt idx="98">
                  <c:v>-262</c:v>
                </c:pt>
                <c:pt idx="99">
                  <c:v>-261</c:v>
                </c:pt>
                <c:pt idx="100">
                  <c:v>-260</c:v>
                </c:pt>
                <c:pt idx="101">
                  <c:v>-259</c:v>
                </c:pt>
                <c:pt idx="102">
                  <c:v>-258</c:v>
                </c:pt>
                <c:pt idx="103">
                  <c:v>-257</c:v>
                </c:pt>
                <c:pt idx="104">
                  <c:v>-256</c:v>
                </c:pt>
                <c:pt idx="105">
                  <c:v>-255</c:v>
                </c:pt>
                <c:pt idx="106">
                  <c:v>-254</c:v>
                </c:pt>
                <c:pt idx="107">
                  <c:v>-253</c:v>
                </c:pt>
                <c:pt idx="108">
                  <c:v>-252</c:v>
                </c:pt>
                <c:pt idx="109">
                  <c:v>-251</c:v>
                </c:pt>
                <c:pt idx="110">
                  <c:v>-250</c:v>
                </c:pt>
                <c:pt idx="111">
                  <c:v>-249</c:v>
                </c:pt>
                <c:pt idx="112">
                  <c:v>-248</c:v>
                </c:pt>
                <c:pt idx="113">
                  <c:v>-247</c:v>
                </c:pt>
                <c:pt idx="114">
                  <c:v>-246</c:v>
                </c:pt>
                <c:pt idx="115">
                  <c:v>-245</c:v>
                </c:pt>
                <c:pt idx="116">
                  <c:v>-244</c:v>
                </c:pt>
                <c:pt idx="117">
                  <c:v>-243</c:v>
                </c:pt>
                <c:pt idx="118">
                  <c:v>-242</c:v>
                </c:pt>
                <c:pt idx="119">
                  <c:v>-241</c:v>
                </c:pt>
                <c:pt idx="120">
                  <c:v>-240</c:v>
                </c:pt>
                <c:pt idx="121">
                  <c:v>-239</c:v>
                </c:pt>
                <c:pt idx="122">
                  <c:v>-238</c:v>
                </c:pt>
                <c:pt idx="123">
                  <c:v>-237</c:v>
                </c:pt>
                <c:pt idx="124">
                  <c:v>-236</c:v>
                </c:pt>
                <c:pt idx="125">
                  <c:v>-235</c:v>
                </c:pt>
                <c:pt idx="126">
                  <c:v>-234</c:v>
                </c:pt>
                <c:pt idx="127">
                  <c:v>-233</c:v>
                </c:pt>
                <c:pt idx="128">
                  <c:v>-232</c:v>
                </c:pt>
                <c:pt idx="129">
                  <c:v>-231</c:v>
                </c:pt>
                <c:pt idx="130">
                  <c:v>-230</c:v>
                </c:pt>
                <c:pt idx="131">
                  <c:v>-229</c:v>
                </c:pt>
                <c:pt idx="132">
                  <c:v>-228</c:v>
                </c:pt>
                <c:pt idx="133">
                  <c:v>-227</c:v>
                </c:pt>
                <c:pt idx="134">
                  <c:v>-226</c:v>
                </c:pt>
                <c:pt idx="135">
                  <c:v>-225</c:v>
                </c:pt>
                <c:pt idx="136">
                  <c:v>-224</c:v>
                </c:pt>
                <c:pt idx="137">
                  <c:v>-223</c:v>
                </c:pt>
                <c:pt idx="138">
                  <c:v>-222</c:v>
                </c:pt>
                <c:pt idx="139">
                  <c:v>-221</c:v>
                </c:pt>
                <c:pt idx="140">
                  <c:v>-220</c:v>
                </c:pt>
                <c:pt idx="141">
                  <c:v>-219</c:v>
                </c:pt>
                <c:pt idx="142">
                  <c:v>-218</c:v>
                </c:pt>
                <c:pt idx="143">
                  <c:v>-217</c:v>
                </c:pt>
                <c:pt idx="144">
                  <c:v>-216</c:v>
                </c:pt>
                <c:pt idx="145">
                  <c:v>-215</c:v>
                </c:pt>
                <c:pt idx="146">
                  <c:v>-214</c:v>
                </c:pt>
                <c:pt idx="147">
                  <c:v>-213</c:v>
                </c:pt>
                <c:pt idx="148">
                  <c:v>-212</c:v>
                </c:pt>
                <c:pt idx="149">
                  <c:v>-211</c:v>
                </c:pt>
                <c:pt idx="150">
                  <c:v>-210</c:v>
                </c:pt>
                <c:pt idx="151">
                  <c:v>-209</c:v>
                </c:pt>
                <c:pt idx="152">
                  <c:v>-208</c:v>
                </c:pt>
                <c:pt idx="153">
                  <c:v>-207</c:v>
                </c:pt>
                <c:pt idx="154">
                  <c:v>-206</c:v>
                </c:pt>
                <c:pt idx="155">
                  <c:v>-205</c:v>
                </c:pt>
                <c:pt idx="156">
                  <c:v>-204</c:v>
                </c:pt>
                <c:pt idx="157">
                  <c:v>-203</c:v>
                </c:pt>
                <c:pt idx="158">
                  <c:v>-202</c:v>
                </c:pt>
                <c:pt idx="159">
                  <c:v>-201</c:v>
                </c:pt>
                <c:pt idx="160">
                  <c:v>-200</c:v>
                </c:pt>
                <c:pt idx="161">
                  <c:v>-199</c:v>
                </c:pt>
                <c:pt idx="162">
                  <c:v>-198</c:v>
                </c:pt>
                <c:pt idx="163">
                  <c:v>-197</c:v>
                </c:pt>
                <c:pt idx="164">
                  <c:v>-196</c:v>
                </c:pt>
                <c:pt idx="165">
                  <c:v>-195</c:v>
                </c:pt>
                <c:pt idx="166">
                  <c:v>-194</c:v>
                </c:pt>
                <c:pt idx="167">
                  <c:v>-193</c:v>
                </c:pt>
                <c:pt idx="168">
                  <c:v>-192</c:v>
                </c:pt>
                <c:pt idx="169">
                  <c:v>-191</c:v>
                </c:pt>
                <c:pt idx="170">
                  <c:v>-190</c:v>
                </c:pt>
                <c:pt idx="171">
                  <c:v>-189</c:v>
                </c:pt>
                <c:pt idx="172">
                  <c:v>-188</c:v>
                </c:pt>
                <c:pt idx="173">
                  <c:v>-187</c:v>
                </c:pt>
                <c:pt idx="174">
                  <c:v>-186</c:v>
                </c:pt>
                <c:pt idx="175">
                  <c:v>-185</c:v>
                </c:pt>
                <c:pt idx="176">
                  <c:v>-184</c:v>
                </c:pt>
                <c:pt idx="177">
                  <c:v>-183</c:v>
                </c:pt>
                <c:pt idx="178">
                  <c:v>-182</c:v>
                </c:pt>
                <c:pt idx="179">
                  <c:v>-181</c:v>
                </c:pt>
                <c:pt idx="180">
                  <c:v>-180</c:v>
                </c:pt>
                <c:pt idx="181">
                  <c:v>-179</c:v>
                </c:pt>
                <c:pt idx="182">
                  <c:v>-178</c:v>
                </c:pt>
                <c:pt idx="183">
                  <c:v>-177</c:v>
                </c:pt>
                <c:pt idx="184">
                  <c:v>-176</c:v>
                </c:pt>
                <c:pt idx="185">
                  <c:v>-175</c:v>
                </c:pt>
                <c:pt idx="186">
                  <c:v>-174</c:v>
                </c:pt>
                <c:pt idx="187">
                  <c:v>-173</c:v>
                </c:pt>
                <c:pt idx="188">
                  <c:v>-172</c:v>
                </c:pt>
                <c:pt idx="189">
                  <c:v>-171</c:v>
                </c:pt>
                <c:pt idx="190">
                  <c:v>-170</c:v>
                </c:pt>
                <c:pt idx="191">
                  <c:v>-169</c:v>
                </c:pt>
                <c:pt idx="192">
                  <c:v>-168</c:v>
                </c:pt>
                <c:pt idx="193">
                  <c:v>-167</c:v>
                </c:pt>
                <c:pt idx="194">
                  <c:v>-166</c:v>
                </c:pt>
                <c:pt idx="195">
                  <c:v>-165</c:v>
                </c:pt>
                <c:pt idx="196">
                  <c:v>-164</c:v>
                </c:pt>
                <c:pt idx="197">
                  <c:v>-163</c:v>
                </c:pt>
                <c:pt idx="198">
                  <c:v>-162</c:v>
                </c:pt>
                <c:pt idx="199">
                  <c:v>-161</c:v>
                </c:pt>
                <c:pt idx="200">
                  <c:v>-160</c:v>
                </c:pt>
                <c:pt idx="201">
                  <c:v>-159</c:v>
                </c:pt>
                <c:pt idx="202">
                  <c:v>-158</c:v>
                </c:pt>
                <c:pt idx="203">
                  <c:v>-157</c:v>
                </c:pt>
                <c:pt idx="204">
                  <c:v>-156</c:v>
                </c:pt>
                <c:pt idx="205">
                  <c:v>-155</c:v>
                </c:pt>
                <c:pt idx="206">
                  <c:v>-154</c:v>
                </c:pt>
                <c:pt idx="207">
                  <c:v>-153</c:v>
                </c:pt>
                <c:pt idx="208">
                  <c:v>-152</c:v>
                </c:pt>
                <c:pt idx="209">
                  <c:v>-151</c:v>
                </c:pt>
                <c:pt idx="210">
                  <c:v>-150</c:v>
                </c:pt>
                <c:pt idx="211">
                  <c:v>-149</c:v>
                </c:pt>
                <c:pt idx="212">
                  <c:v>-148</c:v>
                </c:pt>
                <c:pt idx="213">
                  <c:v>-147</c:v>
                </c:pt>
                <c:pt idx="214">
                  <c:v>-146</c:v>
                </c:pt>
                <c:pt idx="215">
                  <c:v>-145</c:v>
                </c:pt>
                <c:pt idx="216">
                  <c:v>-144</c:v>
                </c:pt>
                <c:pt idx="217">
                  <c:v>-143</c:v>
                </c:pt>
                <c:pt idx="218">
                  <c:v>-142</c:v>
                </c:pt>
                <c:pt idx="219">
                  <c:v>-141</c:v>
                </c:pt>
                <c:pt idx="220">
                  <c:v>-140</c:v>
                </c:pt>
                <c:pt idx="221">
                  <c:v>-139</c:v>
                </c:pt>
                <c:pt idx="222">
                  <c:v>-138</c:v>
                </c:pt>
                <c:pt idx="223">
                  <c:v>-137</c:v>
                </c:pt>
                <c:pt idx="224">
                  <c:v>-136</c:v>
                </c:pt>
                <c:pt idx="225">
                  <c:v>-135</c:v>
                </c:pt>
                <c:pt idx="226">
                  <c:v>-134</c:v>
                </c:pt>
                <c:pt idx="227">
                  <c:v>-133</c:v>
                </c:pt>
                <c:pt idx="228">
                  <c:v>-132</c:v>
                </c:pt>
                <c:pt idx="229">
                  <c:v>-131</c:v>
                </c:pt>
                <c:pt idx="230">
                  <c:v>-130</c:v>
                </c:pt>
                <c:pt idx="231">
                  <c:v>-129</c:v>
                </c:pt>
                <c:pt idx="232">
                  <c:v>-128</c:v>
                </c:pt>
                <c:pt idx="233">
                  <c:v>-127</c:v>
                </c:pt>
                <c:pt idx="234">
                  <c:v>-126</c:v>
                </c:pt>
                <c:pt idx="235">
                  <c:v>-125</c:v>
                </c:pt>
                <c:pt idx="236">
                  <c:v>-124</c:v>
                </c:pt>
                <c:pt idx="237">
                  <c:v>-123</c:v>
                </c:pt>
                <c:pt idx="238">
                  <c:v>-122</c:v>
                </c:pt>
                <c:pt idx="239">
                  <c:v>-121</c:v>
                </c:pt>
                <c:pt idx="240">
                  <c:v>-120</c:v>
                </c:pt>
                <c:pt idx="241">
                  <c:v>-119</c:v>
                </c:pt>
                <c:pt idx="242">
                  <c:v>-118</c:v>
                </c:pt>
                <c:pt idx="243">
                  <c:v>-117</c:v>
                </c:pt>
                <c:pt idx="244">
                  <c:v>-116</c:v>
                </c:pt>
                <c:pt idx="245">
                  <c:v>-115</c:v>
                </c:pt>
                <c:pt idx="246">
                  <c:v>-114</c:v>
                </c:pt>
                <c:pt idx="247">
                  <c:v>-113</c:v>
                </c:pt>
                <c:pt idx="248">
                  <c:v>-112</c:v>
                </c:pt>
                <c:pt idx="249">
                  <c:v>-111</c:v>
                </c:pt>
                <c:pt idx="250">
                  <c:v>-110</c:v>
                </c:pt>
                <c:pt idx="251">
                  <c:v>-109</c:v>
                </c:pt>
                <c:pt idx="252">
                  <c:v>-108</c:v>
                </c:pt>
                <c:pt idx="253">
                  <c:v>-107</c:v>
                </c:pt>
                <c:pt idx="254">
                  <c:v>-106</c:v>
                </c:pt>
                <c:pt idx="255">
                  <c:v>-105</c:v>
                </c:pt>
                <c:pt idx="256">
                  <c:v>-104</c:v>
                </c:pt>
                <c:pt idx="257">
                  <c:v>-103</c:v>
                </c:pt>
                <c:pt idx="258">
                  <c:v>-102</c:v>
                </c:pt>
                <c:pt idx="259">
                  <c:v>-101</c:v>
                </c:pt>
                <c:pt idx="260">
                  <c:v>-100</c:v>
                </c:pt>
                <c:pt idx="261">
                  <c:v>-99</c:v>
                </c:pt>
                <c:pt idx="262">
                  <c:v>-98</c:v>
                </c:pt>
                <c:pt idx="263">
                  <c:v>-97</c:v>
                </c:pt>
                <c:pt idx="264">
                  <c:v>-96</c:v>
                </c:pt>
                <c:pt idx="265">
                  <c:v>-95</c:v>
                </c:pt>
                <c:pt idx="266">
                  <c:v>-94</c:v>
                </c:pt>
                <c:pt idx="267">
                  <c:v>-93</c:v>
                </c:pt>
                <c:pt idx="268">
                  <c:v>-92</c:v>
                </c:pt>
                <c:pt idx="269">
                  <c:v>-91</c:v>
                </c:pt>
                <c:pt idx="270">
                  <c:v>-90</c:v>
                </c:pt>
                <c:pt idx="271">
                  <c:v>-89</c:v>
                </c:pt>
                <c:pt idx="272">
                  <c:v>-88</c:v>
                </c:pt>
                <c:pt idx="273">
                  <c:v>-87</c:v>
                </c:pt>
                <c:pt idx="274">
                  <c:v>-86</c:v>
                </c:pt>
                <c:pt idx="275">
                  <c:v>-85</c:v>
                </c:pt>
                <c:pt idx="276">
                  <c:v>-84</c:v>
                </c:pt>
                <c:pt idx="277">
                  <c:v>-83</c:v>
                </c:pt>
                <c:pt idx="278">
                  <c:v>-82</c:v>
                </c:pt>
                <c:pt idx="279">
                  <c:v>-81</c:v>
                </c:pt>
                <c:pt idx="280">
                  <c:v>-80</c:v>
                </c:pt>
                <c:pt idx="281">
                  <c:v>-79</c:v>
                </c:pt>
                <c:pt idx="282">
                  <c:v>-78</c:v>
                </c:pt>
                <c:pt idx="283">
                  <c:v>-77</c:v>
                </c:pt>
                <c:pt idx="284">
                  <c:v>-76</c:v>
                </c:pt>
                <c:pt idx="285">
                  <c:v>-75</c:v>
                </c:pt>
                <c:pt idx="286">
                  <c:v>-74</c:v>
                </c:pt>
                <c:pt idx="287">
                  <c:v>-73</c:v>
                </c:pt>
                <c:pt idx="288">
                  <c:v>-72</c:v>
                </c:pt>
                <c:pt idx="289">
                  <c:v>-71</c:v>
                </c:pt>
                <c:pt idx="290">
                  <c:v>-70</c:v>
                </c:pt>
                <c:pt idx="291">
                  <c:v>-69</c:v>
                </c:pt>
                <c:pt idx="292">
                  <c:v>-68</c:v>
                </c:pt>
                <c:pt idx="293">
                  <c:v>-67</c:v>
                </c:pt>
                <c:pt idx="294">
                  <c:v>-66</c:v>
                </c:pt>
                <c:pt idx="295">
                  <c:v>-65</c:v>
                </c:pt>
                <c:pt idx="296">
                  <c:v>-64</c:v>
                </c:pt>
                <c:pt idx="297">
                  <c:v>-63</c:v>
                </c:pt>
                <c:pt idx="298">
                  <c:v>-62</c:v>
                </c:pt>
                <c:pt idx="299">
                  <c:v>-61</c:v>
                </c:pt>
                <c:pt idx="300">
                  <c:v>-60</c:v>
                </c:pt>
                <c:pt idx="301">
                  <c:v>-59</c:v>
                </c:pt>
                <c:pt idx="302">
                  <c:v>-58</c:v>
                </c:pt>
                <c:pt idx="303">
                  <c:v>-57</c:v>
                </c:pt>
                <c:pt idx="304">
                  <c:v>-56</c:v>
                </c:pt>
                <c:pt idx="305">
                  <c:v>-55</c:v>
                </c:pt>
                <c:pt idx="306">
                  <c:v>-54</c:v>
                </c:pt>
                <c:pt idx="307">
                  <c:v>-53</c:v>
                </c:pt>
                <c:pt idx="308">
                  <c:v>-52</c:v>
                </c:pt>
                <c:pt idx="309">
                  <c:v>-51</c:v>
                </c:pt>
                <c:pt idx="310">
                  <c:v>-50</c:v>
                </c:pt>
                <c:pt idx="311">
                  <c:v>-49</c:v>
                </c:pt>
                <c:pt idx="312">
                  <c:v>-48</c:v>
                </c:pt>
                <c:pt idx="313">
                  <c:v>-47</c:v>
                </c:pt>
                <c:pt idx="314">
                  <c:v>-46</c:v>
                </c:pt>
                <c:pt idx="315">
                  <c:v>-45</c:v>
                </c:pt>
                <c:pt idx="316">
                  <c:v>-44</c:v>
                </c:pt>
                <c:pt idx="317">
                  <c:v>-43</c:v>
                </c:pt>
                <c:pt idx="318">
                  <c:v>-42</c:v>
                </c:pt>
                <c:pt idx="319">
                  <c:v>-41</c:v>
                </c:pt>
                <c:pt idx="320">
                  <c:v>-40</c:v>
                </c:pt>
                <c:pt idx="321">
                  <c:v>-39</c:v>
                </c:pt>
                <c:pt idx="322">
                  <c:v>-38</c:v>
                </c:pt>
                <c:pt idx="323">
                  <c:v>-37</c:v>
                </c:pt>
                <c:pt idx="324">
                  <c:v>-36</c:v>
                </c:pt>
                <c:pt idx="325">
                  <c:v>-35</c:v>
                </c:pt>
                <c:pt idx="326">
                  <c:v>-34</c:v>
                </c:pt>
                <c:pt idx="327">
                  <c:v>-33</c:v>
                </c:pt>
                <c:pt idx="328">
                  <c:v>-32</c:v>
                </c:pt>
                <c:pt idx="329">
                  <c:v>-31</c:v>
                </c:pt>
                <c:pt idx="330">
                  <c:v>-30</c:v>
                </c:pt>
                <c:pt idx="331">
                  <c:v>-29</c:v>
                </c:pt>
                <c:pt idx="332">
                  <c:v>-28</c:v>
                </c:pt>
                <c:pt idx="333">
                  <c:v>-27</c:v>
                </c:pt>
                <c:pt idx="334">
                  <c:v>-26</c:v>
                </c:pt>
                <c:pt idx="335">
                  <c:v>-25</c:v>
                </c:pt>
                <c:pt idx="336">
                  <c:v>-24</c:v>
                </c:pt>
                <c:pt idx="337">
                  <c:v>-23</c:v>
                </c:pt>
                <c:pt idx="338">
                  <c:v>-22</c:v>
                </c:pt>
                <c:pt idx="339">
                  <c:v>-21</c:v>
                </c:pt>
                <c:pt idx="340">
                  <c:v>-20</c:v>
                </c:pt>
                <c:pt idx="341">
                  <c:v>-19</c:v>
                </c:pt>
                <c:pt idx="342">
                  <c:v>-18</c:v>
                </c:pt>
                <c:pt idx="343">
                  <c:v>-17</c:v>
                </c:pt>
                <c:pt idx="344">
                  <c:v>-16</c:v>
                </c:pt>
                <c:pt idx="345">
                  <c:v>-15</c:v>
                </c:pt>
                <c:pt idx="346">
                  <c:v>-14</c:v>
                </c:pt>
                <c:pt idx="347">
                  <c:v>-13</c:v>
                </c:pt>
                <c:pt idx="348">
                  <c:v>-12</c:v>
                </c:pt>
                <c:pt idx="349">
                  <c:v>-11</c:v>
                </c:pt>
                <c:pt idx="350">
                  <c:v>-10</c:v>
                </c:pt>
                <c:pt idx="351">
                  <c:v>-9</c:v>
                </c:pt>
                <c:pt idx="352">
                  <c:v>-8</c:v>
                </c:pt>
                <c:pt idx="353">
                  <c:v>-7</c:v>
                </c:pt>
                <c:pt idx="354">
                  <c:v>-6</c:v>
                </c:pt>
                <c:pt idx="355">
                  <c:v>-5</c:v>
                </c:pt>
                <c:pt idx="356">
                  <c:v>-4</c:v>
                </c:pt>
                <c:pt idx="357">
                  <c:v>-3</c:v>
                </c:pt>
                <c:pt idx="358">
                  <c:v>-2</c:v>
                </c:pt>
                <c:pt idx="359">
                  <c:v>-1</c:v>
                </c:pt>
                <c:pt idx="360">
                  <c:v>0</c:v>
                </c:pt>
                <c:pt idx="361">
                  <c:v>1</c:v>
                </c:pt>
                <c:pt idx="362">
                  <c:v>2</c:v>
                </c:pt>
                <c:pt idx="363">
                  <c:v>3</c:v>
                </c:pt>
                <c:pt idx="364">
                  <c:v>4</c:v>
                </c:pt>
                <c:pt idx="365">
                  <c:v>5</c:v>
                </c:pt>
                <c:pt idx="366">
                  <c:v>6</c:v>
                </c:pt>
                <c:pt idx="367">
                  <c:v>7</c:v>
                </c:pt>
                <c:pt idx="368">
                  <c:v>8</c:v>
                </c:pt>
                <c:pt idx="369">
                  <c:v>9</c:v>
                </c:pt>
                <c:pt idx="370">
                  <c:v>10</c:v>
                </c:pt>
                <c:pt idx="371">
                  <c:v>11</c:v>
                </c:pt>
                <c:pt idx="372">
                  <c:v>12</c:v>
                </c:pt>
                <c:pt idx="373">
                  <c:v>13</c:v>
                </c:pt>
                <c:pt idx="374">
                  <c:v>14</c:v>
                </c:pt>
                <c:pt idx="375">
                  <c:v>15</c:v>
                </c:pt>
                <c:pt idx="376">
                  <c:v>16</c:v>
                </c:pt>
                <c:pt idx="377">
                  <c:v>17</c:v>
                </c:pt>
                <c:pt idx="378">
                  <c:v>18</c:v>
                </c:pt>
                <c:pt idx="379">
                  <c:v>19</c:v>
                </c:pt>
                <c:pt idx="380">
                  <c:v>20</c:v>
                </c:pt>
                <c:pt idx="381">
                  <c:v>21</c:v>
                </c:pt>
                <c:pt idx="382">
                  <c:v>22</c:v>
                </c:pt>
                <c:pt idx="383">
                  <c:v>23</c:v>
                </c:pt>
                <c:pt idx="384">
                  <c:v>24</c:v>
                </c:pt>
                <c:pt idx="385">
                  <c:v>25</c:v>
                </c:pt>
                <c:pt idx="386">
                  <c:v>26</c:v>
                </c:pt>
                <c:pt idx="387">
                  <c:v>27</c:v>
                </c:pt>
                <c:pt idx="388">
                  <c:v>28</c:v>
                </c:pt>
                <c:pt idx="389">
                  <c:v>29</c:v>
                </c:pt>
                <c:pt idx="390">
                  <c:v>30</c:v>
                </c:pt>
                <c:pt idx="391">
                  <c:v>31</c:v>
                </c:pt>
                <c:pt idx="392">
                  <c:v>32</c:v>
                </c:pt>
                <c:pt idx="393">
                  <c:v>33</c:v>
                </c:pt>
                <c:pt idx="394">
                  <c:v>34</c:v>
                </c:pt>
                <c:pt idx="395">
                  <c:v>35</c:v>
                </c:pt>
                <c:pt idx="396">
                  <c:v>36</c:v>
                </c:pt>
                <c:pt idx="397">
                  <c:v>37</c:v>
                </c:pt>
                <c:pt idx="398">
                  <c:v>38</c:v>
                </c:pt>
                <c:pt idx="399">
                  <c:v>39</c:v>
                </c:pt>
                <c:pt idx="400">
                  <c:v>40</c:v>
                </c:pt>
                <c:pt idx="401">
                  <c:v>41</c:v>
                </c:pt>
                <c:pt idx="402">
                  <c:v>42</c:v>
                </c:pt>
                <c:pt idx="403">
                  <c:v>43</c:v>
                </c:pt>
                <c:pt idx="404">
                  <c:v>44</c:v>
                </c:pt>
                <c:pt idx="405">
                  <c:v>45</c:v>
                </c:pt>
                <c:pt idx="406">
                  <c:v>46</c:v>
                </c:pt>
                <c:pt idx="407">
                  <c:v>47</c:v>
                </c:pt>
                <c:pt idx="408">
                  <c:v>48</c:v>
                </c:pt>
                <c:pt idx="409">
                  <c:v>49</c:v>
                </c:pt>
                <c:pt idx="410">
                  <c:v>50</c:v>
                </c:pt>
                <c:pt idx="411">
                  <c:v>51</c:v>
                </c:pt>
                <c:pt idx="412">
                  <c:v>52</c:v>
                </c:pt>
                <c:pt idx="413">
                  <c:v>53</c:v>
                </c:pt>
                <c:pt idx="414">
                  <c:v>54</c:v>
                </c:pt>
                <c:pt idx="415">
                  <c:v>55</c:v>
                </c:pt>
                <c:pt idx="416">
                  <c:v>56</c:v>
                </c:pt>
                <c:pt idx="417">
                  <c:v>57</c:v>
                </c:pt>
                <c:pt idx="418">
                  <c:v>58</c:v>
                </c:pt>
                <c:pt idx="419">
                  <c:v>59</c:v>
                </c:pt>
                <c:pt idx="420">
                  <c:v>60</c:v>
                </c:pt>
                <c:pt idx="421">
                  <c:v>61</c:v>
                </c:pt>
                <c:pt idx="422">
                  <c:v>62</c:v>
                </c:pt>
                <c:pt idx="423">
                  <c:v>63</c:v>
                </c:pt>
                <c:pt idx="424">
                  <c:v>64</c:v>
                </c:pt>
                <c:pt idx="425">
                  <c:v>65</c:v>
                </c:pt>
                <c:pt idx="426">
                  <c:v>66</c:v>
                </c:pt>
                <c:pt idx="427">
                  <c:v>67</c:v>
                </c:pt>
                <c:pt idx="428">
                  <c:v>68</c:v>
                </c:pt>
                <c:pt idx="429">
                  <c:v>69</c:v>
                </c:pt>
                <c:pt idx="430">
                  <c:v>70</c:v>
                </c:pt>
                <c:pt idx="431">
                  <c:v>71</c:v>
                </c:pt>
                <c:pt idx="432">
                  <c:v>72</c:v>
                </c:pt>
                <c:pt idx="433">
                  <c:v>73</c:v>
                </c:pt>
                <c:pt idx="434">
                  <c:v>74</c:v>
                </c:pt>
                <c:pt idx="435">
                  <c:v>75</c:v>
                </c:pt>
                <c:pt idx="436">
                  <c:v>76</c:v>
                </c:pt>
                <c:pt idx="437">
                  <c:v>77</c:v>
                </c:pt>
                <c:pt idx="438">
                  <c:v>78</c:v>
                </c:pt>
                <c:pt idx="439">
                  <c:v>79</c:v>
                </c:pt>
                <c:pt idx="440">
                  <c:v>80</c:v>
                </c:pt>
                <c:pt idx="441">
                  <c:v>81</c:v>
                </c:pt>
                <c:pt idx="442">
                  <c:v>82</c:v>
                </c:pt>
                <c:pt idx="443">
                  <c:v>83</c:v>
                </c:pt>
                <c:pt idx="444">
                  <c:v>84</c:v>
                </c:pt>
                <c:pt idx="445">
                  <c:v>85</c:v>
                </c:pt>
                <c:pt idx="446">
                  <c:v>86</c:v>
                </c:pt>
                <c:pt idx="447">
                  <c:v>87</c:v>
                </c:pt>
                <c:pt idx="448">
                  <c:v>88</c:v>
                </c:pt>
                <c:pt idx="449">
                  <c:v>89</c:v>
                </c:pt>
                <c:pt idx="450">
                  <c:v>90</c:v>
                </c:pt>
                <c:pt idx="451">
                  <c:v>91</c:v>
                </c:pt>
                <c:pt idx="452">
                  <c:v>92</c:v>
                </c:pt>
                <c:pt idx="453">
                  <c:v>93</c:v>
                </c:pt>
                <c:pt idx="454">
                  <c:v>94</c:v>
                </c:pt>
                <c:pt idx="455">
                  <c:v>95</c:v>
                </c:pt>
                <c:pt idx="456">
                  <c:v>96</c:v>
                </c:pt>
                <c:pt idx="457">
                  <c:v>97</c:v>
                </c:pt>
                <c:pt idx="458">
                  <c:v>98</c:v>
                </c:pt>
                <c:pt idx="459">
                  <c:v>99</c:v>
                </c:pt>
                <c:pt idx="460">
                  <c:v>100</c:v>
                </c:pt>
                <c:pt idx="461">
                  <c:v>101</c:v>
                </c:pt>
                <c:pt idx="462">
                  <c:v>102</c:v>
                </c:pt>
                <c:pt idx="463">
                  <c:v>103</c:v>
                </c:pt>
                <c:pt idx="464">
                  <c:v>104</c:v>
                </c:pt>
                <c:pt idx="465">
                  <c:v>105</c:v>
                </c:pt>
                <c:pt idx="466">
                  <c:v>106</c:v>
                </c:pt>
                <c:pt idx="467">
                  <c:v>107</c:v>
                </c:pt>
                <c:pt idx="468">
                  <c:v>108</c:v>
                </c:pt>
                <c:pt idx="469">
                  <c:v>109</c:v>
                </c:pt>
                <c:pt idx="470">
                  <c:v>110</c:v>
                </c:pt>
                <c:pt idx="471">
                  <c:v>111</c:v>
                </c:pt>
                <c:pt idx="472">
                  <c:v>112</c:v>
                </c:pt>
                <c:pt idx="473">
                  <c:v>113</c:v>
                </c:pt>
                <c:pt idx="474">
                  <c:v>114</c:v>
                </c:pt>
                <c:pt idx="475">
                  <c:v>115</c:v>
                </c:pt>
                <c:pt idx="476">
                  <c:v>116</c:v>
                </c:pt>
                <c:pt idx="477">
                  <c:v>117</c:v>
                </c:pt>
                <c:pt idx="478">
                  <c:v>118</c:v>
                </c:pt>
                <c:pt idx="479">
                  <c:v>119</c:v>
                </c:pt>
                <c:pt idx="480">
                  <c:v>120</c:v>
                </c:pt>
                <c:pt idx="481">
                  <c:v>121</c:v>
                </c:pt>
                <c:pt idx="482">
                  <c:v>122</c:v>
                </c:pt>
                <c:pt idx="483">
                  <c:v>123</c:v>
                </c:pt>
                <c:pt idx="484">
                  <c:v>124</c:v>
                </c:pt>
                <c:pt idx="485">
                  <c:v>125</c:v>
                </c:pt>
                <c:pt idx="486">
                  <c:v>126</c:v>
                </c:pt>
                <c:pt idx="487">
                  <c:v>127</c:v>
                </c:pt>
                <c:pt idx="488">
                  <c:v>128</c:v>
                </c:pt>
                <c:pt idx="489">
                  <c:v>129</c:v>
                </c:pt>
                <c:pt idx="490">
                  <c:v>130</c:v>
                </c:pt>
                <c:pt idx="491">
                  <c:v>131</c:v>
                </c:pt>
                <c:pt idx="492">
                  <c:v>132</c:v>
                </c:pt>
                <c:pt idx="493">
                  <c:v>133</c:v>
                </c:pt>
                <c:pt idx="494">
                  <c:v>134</c:v>
                </c:pt>
                <c:pt idx="495">
                  <c:v>135</c:v>
                </c:pt>
                <c:pt idx="496">
                  <c:v>136</c:v>
                </c:pt>
                <c:pt idx="497">
                  <c:v>137</c:v>
                </c:pt>
                <c:pt idx="498">
                  <c:v>138</c:v>
                </c:pt>
                <c:pt idx="499">
                  <c:v>139</c:v>
                </c:pt>
                <c:pt idx="500">
                  <c:v>140</c:v>
                </c:pt>
                <c:pt idx="501">
                  <c:v>141</c:v>
                </c:pt>
                <c:pt idx="502">
                  <c:v>142</c:v>
                </c:pt>
                <c:pt idx="503">
                  <c:v>143</c:v>
                </c:pt>
                <c:pt idx="504">
                  <c:v>144</c:v>
                </c:pt>
                <c:pt idx="505">
                  <c:v>145</c:v>
                </c:pt>
                <c:pt idx="506">
                  <c:v>146</c:v>
                </c:pt>
                <c:pt idx="507">
                  <c:v>147</c:v>
                </c:pt>
                <c:pt idx="508">
                  <c:v>148</c:v>
                </c:pt>
                <c:pt idx="509">
                  <c:v>149</c:v>
                </c:pt>
                <c:pt idx="510">
                  <c:v>150</c:v>
                </c:pt>
                <c:pt idx="511">
                  <c:v>151</c:v>
                </c:pt>
                <c:pt idx="512">
                  <c:v>152</c:v>
                </c:pt>
                <c:pt idx="513">
                  <c:v>153</c:v>
                </c:pt>
                <c:pt idx="514">
                  <c:v>154</c:v>
                </c:pt>
                <c:pt idx="515">
                  <c:v>155</c:v>
                </c:pt>
                <c:pt idx="516">
                  <c:v>156</c:v>
                </c:pt>
                <c:pt idx="517">
                  <c:v>157</c:v>
                </c:pt>
                <c:pt idx="518">
                  <c:v>158</c:v>
                </c:pt>
                <c:pt idx="519">
                  <c:v>159</c:v>
                </c:pt>
                <c:pt idx="520">
                  <c:v>160</c:v>
                </c:pt>
                <c:pt idx="521">
                  <c:v>161</c:v>
                </c:pt>
                <c:pt idx="522">
                  <c:v>162</c:v>
                </c:pt>
                <c:pt idx="523">
                  <c:v>163</c:v>
                </c:pt>
                <c:pt idx="524">
                  <c:v>164</c:v>
                </c:pt>
                <c:pt idx="525">
                  <c:v>165</c:v>
                </c:pt>
                <c:pt idx="526">
                  <c:v>166</c:v>
                </c:pt>
                <c:pt idx="527">
                  <c:v>167</c:v>
                </c:pt>
                <c:pt idx="528">
                  <c:v>168</c:v>
                </c:pt>
                <c:pt idx="529">
                  <c:v>169</c:v>
                </c:pt>
                <c:pt idx="530">
                  <c:v>170</c:v>
                </c:pt>
                <c:pt idx="531">
                  <c:v>171</c:v>
                </c:pt>
                <c:pt idx="532">
                  <c:v>172</c:v>
                </c:pt>
                <c:pt idx="533">
                  <c:v>173</c:v>
                </c:pt>
                <c:pt idx="534">
                  <c:v>174</c:v>
                </c:pt>
                <c:pt idx="535">
                  <c:v>175</c:v>
                </c:pt>
                <c:pt idx="536">
                  <c:v>176</c:v>
                </c:pt>
                <c:pt idx="537">
                  <c:v>177</c:v>
                </c:pt>
                <c:pt idx="538">
                  <c:v>178</c:v>
                </c:pt>
                <c:pt idx="539">
                  <c:v>179</c:v>
                </c:pt>
                <c:pt idx="540">
                  <c:v>180</c:v>
                </c:pt>
                <c:pt idx="541">
                  <c:v>181</c:v>
                </c:pt>
                <c:pt idx="542">
                  <c:v>182</c:v>
                </c:pt>
                <c:pt idx="543">
                  <c:v>183</c:v>
                </c:pt>
                <c:pt idx="544">
                  <c:v>184</c:v>
                </c:pt>
                <c:pt idx="545">
                  <c:v>185</c:v>
                </c:pt>
                <c:pt idx="546">
                  <c:v>186</c:v>
                </c:pt>
                <c:pt idx="547">
                  <c:v>187</c:v>
                </c:pt>
                <c:pt idx="548">
                  <c:v>188</c:v>
                </c:pt>
                <c:pt idx="549">
                  <c:v>189</c:v>
                </c:pt>
                <c:pt idx="550">
                  <c:v>190</c:v>
                </c:pt>
                <c:pt idx="551">
                  <c:v>191</c:v>
                </c:pt>
                <c:pt idx="552">
                  <c:v>192</c:v>
                </c:pt>
                <c:pt idx="553">
                  <c:v>193</c:v>
                </c:pt>
                <c:pt idx="554">
                  <c:v>194</c:v>
                </c:pt>
                <c:pt idx="555">
                  <c:v>195</c:v>
                </c:pt>
                <c:pt idx="556">
                  <c:v>196</c:v>
                </c:pt>
                <c:pt idx="557">
                  <c:v>197</c:v>
                </c:pt>
                <c:pt idx="558">
                  <c:v>198</c:v>
                </c:pt>
                <c:pt idx="559">
                  <c:v>199</c:v>
                </c:pt>
                <c:pt idx="560">
                  <c:v>200</c:v>
                </c:pt>
                <c:pt idx="561">
                  <c:v>201</c:v>
                </c:pt>
                <c:pt idx="562">
                  <c:v>202</c:v>
                </c:pt>
                <c:pt idx="563">
                  <c:v>203</c:v>
                </c:pt>
                <c:pt idx="564">
                  <c:v>204</c:v>
                </c:pt>
                <c:pt idx="565">
                  <c:v>205</c:v>
                </c:pt>
                <c:pt idx="566">
                  <c:v>206</c:v>
                </c:pt>
                <c:pt idx="567">
                  <c:v>207</c:v>
                </c:pt>
                <c:pt idx="568">
                  <c:v>208</c:v>
                </c:pt>
                <c:pt idx="569">
                  <c:v>209</c:v>
                </c:pt>
                <c:pt idx="570">
                  <c:v>210</c:v>
                </c:pt>
                <c:pt idx="571">
                  <c:v>211</c:v>
                </c:pt>
                <c:pt idx="572">
                  <c:v>212</c:v>
                </c:pt>
                <c:pt idx="573">
                  <c:v>213</c:v>
                </c:pt>
                <c:pt idx="574">
                  <c:v>214</c:v>
                </c:pt>
                <c:pt idx="575">
                  <c:v>215</c:v>
                </c:pt>
                <c:pt idx="576">
                  <c:v>216</c:v>
                </c:pt>
                <c:pt idx="577">
                  <c:v>217</c:v>
                </c:pt>
                <c:pt idx="578">
                  <c:v>218</c:v>
                </c:pt>
                <c:pt idx="579">
                  <c:v>219</c:v>
                </c:pt>
                <c:pt idx="580">
                  <c:v>220</c:v>
                </c:pt>
                <c:pt idx="581">
                  <c:v>221</c:v>
                </c:pt>
                <c:pt idx="582">
                  <c:v>222</c:v>
                </c:pt>
                <c:pt idx="583">
                  <c:v>223</c:v>
                </c:pt>
                <c:pt idx="584">
                  <c:v>224</c:v>
                </c:pt>
                <c:pt idx="585">
                  <c:v>225</c:v>
                </c:pt>
                <c:pt idx="586">
                  <c:v>226</c:v>
                </c:pt>
                <c:pt idx="587">
                  <c:v>227</c:v>
                </c:pt>
                <c:pt idx="588">
                  <c:v>228</c:v>
                </c:pt>
                <c:pt idx="589">
                  <c:v>229</c:v>
                </c:pt>
                <c:pt idx="590">
                  <c:v>230</c:v>
                </c:pt>
                <c:pt idx="591">
                  <c:v>231</c:v>
                </c:pt>
                <c:pt idx="592">
                  <c:v>232</c:v>
                </c:pt>
                <c:pt idx="593">
                  <c:v>233</c:v>
                </c:pt>
                <c:pt idx="594">
                  <c:v>234</c:v>
                </c:pt>
                <c:pt idx="595">
                  <c:v>235</c:v>
                </c:pt>
                <c:pt idx="596">
                  <c:v>236</c:v>
                </c:pt>
                <c:pt idx="597">
                  <c:v>237</c:v>
                </c:pt>
                <c:pt idx="598">
                  <c:v>238</c:v>
                </c:pt>
                <c:pt idx="599">
                  <c:v>239</c:v>
                </c:pt>
                <c:pt idx="600">
                  <c:v>240</c:v>
                </c:pt>
                <c:pt idx="601">
                  <c:v>241</c:v>
                </c:pt>
                <c:pt idx="602">
                  <c:v>242</c:v>
                </c:pt>
                <c:pt idx="603">
                  <c:v>243</c:v>
                </c:pt>
                <c:pt idx="604">
                  <c:v>244</c:v>
                </c:pt>
                <c:pt idx="605">
                  <c:v>245</c:v>
                </c:pt>
                <c:pt idx="606">
                  <c:v>246</c:v>
                </c:pt>
                <c:pt idx="607">
                  <c:v>247</c:v>
                </c:pt>
                <c:pt idx="608">
                  <c:v>248</c:v>
                </c:pt>
                <c:pt idx="609">
                  <c:v>249</c:v>
                </c:pt>
                <c:pt idx="610">
                  <c:v>250</c:v>
                </c:pt>
                <c:pt idx="611">
                  <c:v>251</c:v>
                </c:pt>
                <c:pt idx="612">
                  <c:v>252</c:v>
                </c:pt>
                <c:pt idx="613">
                  <c:v>253</c:v>
                </c:pt>
                <c:pt idx="614">
                  <c:v>254</c:v>
                </c:pt>
                <c:pt idx="615">
                  <c:v>255</c:v>
                </c:pt>
                <c:pt idx="616">
                  <c:v>256</c:v>
                </c:pt>
                <c:pt idx="617">
                  <c:v>257</c:v>
                </c:pt>
                <c:pt idx="618">
                  <c:v>258</c:v>
                </c:pt>
                <c:pt idx="619">
                  <c:v>259</c:v>
                </c:pt>
                <c:pt idx="620">
                  <c:v>260</c:v>
                </c:pt>
                <c:pt idx="621">
                  <c:v>261</c:v>
                </c:pt>
                <c:pt idx="622">
                  <c:v>262</c:v>
                </c:pt>
                <c:pt idx="623">
                  <c:v>263</c:v>
                </c:pt>
                <c:pt idx="624">
                  <c:v>264</c:v>
                </c:pt>
                <c:pt idx="625">
                  <c:v>265</c:v>
                </c:pt>
                <c:pt idx="626">
                  <c:v>266</c:v>
                </c:pt>
                <c:pt idx="627">
                  <c:v>267</c:v>
                </c:pt>
                <c:pt idx="628">
                  <c:v>268</c:v>
                </c:pt>
                <c:pt idx="629">
                  <c:v>269</c:v>
                </c:pt>
                <c:pt idx="630">
                  <c:v>270</c:v>
                </c:pt>
                <c:pt idx="631">
                  <c:v>271</c:v>
                </c:pt>
                <c:pt idx="632">
                  <c:v>272</c:v>
                </c:pt>
                <c:pt idx="633">
                  <c:v>273</c:v>
                </c:pt>
                <c:pt idx="634">
                  <c:v>274</c:v>
                </c:pt>
                <c:pt idx="635">
                  <c:v>275</c:v>
                </c:pt>
                <c:pt idx="636">
                  <c:v>276</c:v>
                </c:pt>
                <c:pt idx="637">
                  <c:v>277</c:v>
                </c:pt>
                <c:pt idx="638">
                  <c:v>278</c:v>
                </c:pt>
                <c:pt idx="639">
                  <c:v>279</c:v>
                </c:pt>
                <c:pt idx="640">
                  <c:v>280</c:v>
                </c:pt>
                <c:pt idx="641">
                  <c:v>281</c:v>
                </c:pt>
                <c:pt idx="642">
                  <c:v>282</c:v>
                </c:pt>
                <c:pt idx="643">
                  <c:v>283</c:v>
                </c:pt>
                <c:pt idx="644">
                  <c:v>284</c:v>
                </c:pt>
                <c:pt idx="645">
                  <c:v>285</c:v>
                </c:pt>
                <c:pt idx="646">
                  <c:v>286</c:v>
                </c:pt>
                <c:pt idx="647">
                  <c:v>287</c:v>
                </c:pt>
                <c:pt idx="648">
                  <c:v>288</c:v>
                </c:pt>
                <c:pt idx="649">
                  <c:v>289</c:v>
                </c:pt>
                <c:pt idx="650">
                  <c:v>290</c:v>
                </c:pt>
                <c:pt idx="651">
                  <c:v>291</c:v>
                </c:pt>
                <c:pt idx="652">
                  <c:v>292</c:v>
                </c:pt>
                <c:pt idx="653">
                  <c:v>293</c:v>
                </c:pt>
                <c:pt idx="654">
                  <c:v>294</c:v>
                </c:pt>
                <c:pt idx="655">
                  <c:v>295</c:v>
                </c:pt>
                <c:pt idx="656">
                  <c:v>296</c:v>
                </c:pt>
                <c:pt idx="657">
                  <c:v>297</c:v>
                </c:pt>
                <c:pt idx="658">
                  <c:v>298</c:v>
                </c:pt>
                <c:pt idx="659">
                  <c:v>299</c:v>
                </c:pt>
                <c:pt idx="660">
                  <c:v>300</c:v>
                </c:pt>
                <c:pt idx="661">
                  <c:v>301</c:v>
                </c:pt>
                <c:pt idx="662">
                  <c:v>302</c:v>
                </c:pt>
                <c:pt idx="663">
                  <c:v>303</c:v>
                </c:pt>
                <c:pt idx="664">
                  <c:v>304</c:v>
                </c:pt>
                <c:pt idx="665">
                  <c:v>305</c:v>
                </c:pt>
                <c:pt idx="666">
                  <c:v>306</c:v>
                </c:pt>
                <c:pt idx="667">
                  <c:v>307</c:v>
                </c:pt>
                <c:pt idx="668">
                  <c:v>308</c:v>
                </c:pt>
                <c:pt idx="669">
                  <c:v>309</c:v>
                </c:pt>
                <c:pt idx="670">
                  <c:v>310</c:v>
                </c:pt>
                <c:pt idx="671">
                  <c:v>311</c:v>
                </c:pt>
                <c:pt idx="672">
                  <c:v>312</c:v>
                </c:pt>
                <c:pt idx="673">
                  <c:v>313</c:v>
                </c:pt>
                <c:pt idx="674">
                  <c:v>314</c:v>
                </c:pt>
                <c:pt idx="675">
                  <c:v>315</c:v>
                </c:pt>
                <c:pt idx="676">
                  <c:v>316</c:v>
                </c:pt>
                <c:pt idx="677">
                  <c:v>317</c:v>
                </c:pt>
                <c:pt idx="678">
                  <c:v>318</c:v>
                </c:pt>
                <c:pt idx="679">
                  <c:v>319</c:v>
                </c:pt>
                <c:pt idx="680">
                  <c:v>320</c:v>
                </c:pt>
                <c:pt idx="681">
                  <c:v>321</c:v>
                </c:pt>
                <c:pt idx="682">
                  <c:v>322</c:v>
                </c:pt>
                <c:pt idx="683">
                  <c:v>323</c:v>
                </c:pt>
                <c:pt idx="684">
                  <c:v>324</c:v>
                </c:pt>
                <c:pt idx="685">
                  <c:v>325</c:v>
                </c:pt>
                <c:pt idx="686">
                  <c:v>326</c:v>
                </c:pt>
                <c:pt idx="687">
                  <c:v>327</c:v>
                </c:pt>
                <c:pt idx="688">
                  <c:v>328</c:v>
                </c:pt>
                <c:pt idx="689">
                  <c:v>329</c:v>
                </c:pt>
                <c:pt idx="690">
                  <c:v>330</c:v>
                </c:pt>
                <c:pt idx="691">
                  <c:v>331</c:v>
                </c:pt>
                <c:pt idx="692">
                  <c:v>332</c:v>
                </c:pt>
                <c:pt idx="693">
                  <c:v>333</c:v>
                </c:pt>
                <c:pt idx="694">
                  <c:v>334</c:v>
                </c:pt>
                <c:pt idx="695">
                  <c:v>335</c:v>
                </c:pt>
                <c:pt idx="696">
                  <c:v>336</c:v>
                </c:pt>
                <c:pt idx="697">
                  <c:v>337</c:v>
                </c:pt>
                <c:pt idx="698">
                  <c:v>338</c:v>
                </c:pt>
                <c:pt idx="699">
                  <c:v>339</c:v>
                </c:pt>
                <c:pt idx="700">
                  <c:v>340</c:v>
                </c:pt>
                <c:pt idx="701">
                  <c:v>341</c:v>
                </c:pt>
                <c:pt idx="702">
                  <c:v>342</c:v>
                </c:pt>
                <c:pt idx="703">
                  <c:v>343</c:v>
                </c:pt>
                <c:pt idx="704">
                  <c:v>344</c:v>
                </c:pt>
                <c:pt idx="705">
                  <c:v>345</c:v>
                </c:pt>
                <c:pt idx="706">
                  <c:v>346</c:v>
                </c:pt>
                <c:pt idx="707">
                  <c:v>347</c:v>
                </c:pt>
                <c:pt idx="708">
                  <c:v>348</c:v>
                </c:pt>
                <c:pt idx="709">
                  <c:v>349</c:v>
                </c:pt>
                <c:pt idx="710">
                  <c:v>350</c:v>
                </c:pt>
                <c:pt idx="711">
                  <c:v>351</c:v>
                </c:pt>
                <c:pt idx="712">
                  <c:v>352</c:v>
                </c:pt>
                <c:pt idx="713">
                  <c:v>353</c:v>
                </c:pt>
                <c:pt idx="714">
                  <c:v>354</c:v>
                </c:pt>
                <c:pt idx="715">
                  <c:v>355</c:v>
                </c:pt>
                <c:pt idx="716">
                  <c:v>356</c:v>
                </c:pt>
                <c:pt idx="717">
                  <c:v>357</c:v>
                </c:pt>
                <c:pt idx="718">
                  <c:v>358</c:v>
                </c:pt>
                <c:pt idx="719">
                  <c:v>359</c:v>
                </c:pt>
                <c:pt idx="720">
                  <c:v>360</c:v>
                </c:pt>
                <c:pt idx="721">
                  <c:v>361</c:v>
                </c:pt>
              </c:numCache>
            </c:numRef>
          </c:xVal>
          <c:yVal>
            <c:numRef>
              <c:f>Blindleistungskompensation!$S$37:$S$758</c:f>
              <c:numCache>
                <c:formatCode>General</c:formatCode>
                <c:ptCount val="722"/>
                <c:pt idx="0">
                  <c:v>-3.1483291562042952</c:v>
                </c:pt>
                <c:pt idx="1">
                  <c:v>-3.1478369517403531</c:v>
                </c:pt>
                <c:pt idx="2">
                  <c:v>-3.1463859422034157</c:v>
                </c:pt>
                <c:pt idx="3">
                  <c:v>-3.1439765695589745</c:v>
                </c:pt>
                <c:pt idx="4">
                  <c:v>-3.1406095676819885</c:v>
                </c:pt>
                <c:pt idx="5">
                  <c:v>-3.1362859621333534</c:v>
                </c:pt>
                <c:pt idx="6">
                  <c:v>-3.1310070698475205</c:v>
                </c:pt>
                <c:pt idx="7">
                  <c:v>-3.1247744987313748</c:v>
                </c:pt>
                <c:pt idx="8">
                  <c:v>-3.1175901471744742</c:v>
                </c:pt>
                <c:pt idx="9">
                  <c:v>-3.1094562034708222</c:v>
                </c:pt>
                <c:pt idx="10">
                  <c:v>-3.1003751451523236</c:v>
                </c:pt>
                <c:pt idx="11">
                  <c:v>-3.0903497382341576</c:v>
                </c:pt>
                <c:pt idx="12">
                  <c:v>-3.0793830363722652</c:v>
                </c:pt>
                <c:pt idx="13">
                  <c:v>-3.0674783799332346</c:v>
                </c:pt>
                <c:pt idx="14">
                  <c:v>-3.0546393949768542</c:v>
                </c:pt>
                <c:pt idx="15">
                  <c:v>-3.0408699921516389</c:v>
                </c:pt>
                <c:pt idx="16">
                  <c:v>-3.0261743655036875</c:v>
                </c:pt>
                <c:pt idx="17">
                  <c:v>-3.0105569911992025</c:v>
                </c:pt>
                <c:pt idx="18">
                  <c:v>-2.9940226261610952</c:v>
                </c:pt>
                <c:pt idx="19">
                  <c:v>-2.9765763066200601</c:v>
                </c:pt>
                <c:pt idx="20">
                  <c:v>-2.9582233465805809</c:v>
                </c:pt>
                <c:pt idx="21">
                  <c:v>-2.9389693362023324</c:v>
                </c:pt>
                <c:pt idx="22">
                  <c:v>-2.9188201400974636</c:v>
                </c:pt>
                <c:pt idx="23">
                  <c:v>-2.8977818955442824</c:v>
                </c:pt>
                <c:pt idx="24">
                  <c:v>-2.875861010617895</c:v>
                </c:pt>
                <c:pt idx="25">
                  <c:v>-2.8530641622383532</c:v>
                </c:pt>
                <c:pt idx="26">
                  <c:v>-2.8293982941369276</c:v>
                </c:pt>
                <c:pt idx="27">
                  <c:v>-2.8048706147411018</c:v>
                </c:pt>
                <c:pt idx="28">
                  <c:v>-2.7794885949789427</c:v>
                </c:pt>
                <c:pt idx="29">
                  <c:v>-2.7532599660035206</c:v>
                </c:pt>
                <c:pt idx="30">
                  <c:v>-2.7261927168380589</c:v>
                </c:pt>
                <c:pt idx="31">
                  <c:v>-2.6982950919425499</c:v>
                </c:pt>
                <c:pt idx="32">
                  <c:v>-2.6695755887025614</c:v>
                </c:pt>
                <c:pt idx="33">
                  <c:v>-2.6400429548409976</c:v>
                </c:pt>
                <c:pt idx="34">
                  <c:v>-2.6097061857536139</c:v>
                </c:pt>
                <c:pt idx="35">
                  <c:v>-2.5785745217691018</c:v>
                </c:pt>
                <c:pt idx="36">
                  <c:v>-2.5466574453345587</c:v>
                </c:pt>
                <c:pt idx="37">
                  <c:v>-2.5139646781272087</c:v>
                </c:pt>
                <c:pt idx="38">
                  <c:v>-2.4805061780932642</c:v>
                </c:pt>
                <c:pt idx="39">
                  <c:v>-2.4462921364148116</c:v>
                </c:pt>
                <c:pt idx="40">
                  <c:v>-2.4113329744056755</c:v>
                </c:pt>
                <c:pt idx="41">
                  <c:v>-2.375639340337159</c:v>
                </c:pt>
                <c:pt idx="42">
                  <c:v>-2.3392221061946734</c:v>
                </c:pt>
                <c:pt idx="43">
                  <c:v>-2.3020923643662226</c:v>
                </c:pt>
                <c:pt idx="44">
                  <c:v>-2.2642614242637507</c:v>
                </c:pt>
                <c:pt idx="45">
                  <c:v>-2.2257408088783932</c:v>
                </c:pt>
                <c:pt idx="46">
                  <c:v>-2.1865422512706645</c:v>
                </c:pt>
                <c:pt idx="47">
                  <c:v>-2.1466776909966678</c:v>
                </c:pt>
                <c:pt idx="48">
                  <c:v>-2.1061592704714038</c:v>
                </c:pt>
                <c:pt idx="49">
                  <c:v>-2.0649993312702928</c:v>
                </c:pt>
                <c:pt idx="50">
                  <c:v>-2.0232104103700315</c:v>
                </c:pt>
                <c:pt idx="51">
                  <c:v>-1.9808052363299351</c:v>
                </c:pt>
                <c:pt idx="52">
                  <c:v>-1.9377967254149226</c:v>
                </c:pt>
                <c:pt idx="53">
                  <c:v>-1.89419797766133</c:v>
                </c:pt>
                <c:pt idx="54">
                  <c:v>-1.8500222728867475</c:v>
                </c:pt>
                <c:pt idx="55">
                  <c:v>-1.8052830666450965</c:v>
                </c:pt>
                <c:pt idx="56">
                  <c:v>-1.7599939861281806</c:v>
                </c:pt>
                <c:pt idx="57">
                  <c:v>-1.7141688260149537</c:v>
                </c:pt>
                <c:pt idx="58">
                  <c:v>-1.6678215442697779</c:v>
                </c:pt>
                <c:pt idx="59">
                  <c:v>-1.6209662578909398</c:v>
                </c:pt>
                <c:pt idx="60">
                  <c:v>-1.573617238610733</c:v>
                </c:pt>
                <c:pt idx="61">
                  <c:v>-1.5257889085484035</c:v>
                </c:pt>
                <c:pt idx="62">
                  <c:v>-1.4774958358172943</c:v>
                </c:pt>
                <c:pt idx="63">
                  <c:v>-1.4287527300875167</c:v>
                </c:pt>
                <c:pt idx="64">
                  <c:v>-1.3795744381055077</c:v>
                </c:pt>
                <c:pt idx="65">
                  <c:v>-1.3299759391718338</c:v>
                </c:pt>
                <c:pt idx="66">
                  <c:v>-1.2799723405786165</c:v>
                </c:pt>
                <c:pt idx="67">
                  <c:v>-1.2295788730079908</c:v>
                </c:pt>
                <c:pt idx="68">
                  <c:v>-1.178810885892938</c:v>
                </c:pt>
                <c:pt idx="69">
                  <c:v>-1.1276838427420031</c:v>
                </c:pt>
                <c:pt idx="70">
                  <c:v>-1.0762133164292234</c:v>
                </c:pt>
                <c:pt idx="71">
                  <c:v>-1.0244149844507611</c:v>
                </c:pt>
                <c:pt idx="72">
                  <c:v>-0.97230462414968066</c:v>
                </c:pt>
                <c:pt idx="73">
                  <c:v>-0.91989810791027182</c:v>
                </c:pt>
                <c:pt idx="74">
                  <c:v>-0.86721139832349203</c:v>
                </c:pt>
                <c:pt idx="75">
                  <c:v>-0.81426054332485376</c:v>
                </c:pt>
                <c:pt idx="76">
                  <c:v>-0.76106167130638347</c:v>
                </c:pt>
                <c:pt idx="77">
                  <c:v>-0.7076309862040463</c:v>
                </c:pt>
                <c:pt idx="78">
                  <c:v>-0.653984762562134</c:v>
                </c:pt>
                <c:pt idx="79">
                  <c:v>-0.60013934057621543</c:v>
                </c:pt>
                <c:pt idx="80">
                  <c:v>-0.54611112111600346</c:v>
                </c:pt>
                <c:pt idx="81">
                  <c:v>-0.49191656072982742</c:v>
                </c:pt>
                <c:pt idx="82">
                  <c:v>-0.43757216663207726</c:v>
                </c:pt>
                <c:pt idx="83">
                  <c:v>-0.38309449167524268</c:v>
                </c:pt>
                <c:pt idx="84">
                  <c:v>-0.32850012930807893</c:v>
                </c:pt>
                <c:pt idx="85">
                  <c:v>-0.27380570852133801</c:v>
                </c:pt>
                <c:pt idx="86">
                  <c:v>-0.21902788878275764</c:v>
                </c:pt>
                <c:pt idx="87">
                  <c:v>-0.16418335496269476</c:v>
                </c:pt>
                <c:pt idx="88">
                  <c:v>-0.10928881225206574</c:v>
                </c:pt>
                <c:pt idx="89">
                  <c:v>-5.4360981074083867E-2</c:v>
                </c:pt>
                <c:pt idx="90">
                  <c:v>5.8340800865720667E-4</c:v>
                </c:pt>
                <c:pt idx="91">
                  <c:v>5.5527619390146367E-2</c:v>
                </c:pt>
                <c:pt idx="92">
                  <c:v>0.11045491751851003</c:v>
                </c:pt>
                <c:pt idx="93">
                  <c:v>0.16534857199350866</c:v>
                </c:pt>
                <c:pt idx="94">
                  <c:v>0.220191862662481</c:v>
                </c:pt>
                <c:pt idx="95">
                  <c:v>0.27496808471316408</c:v>
                </c:pt>
                <c:pt idx="96">
                  <c:v>0.32966055376184084</c:v>
                </c:pt>
                <c:pt idx="97">
                  <c:v>0.38425261093526514</c:v>
                </c:pt>
                <c:pt idx="98">
                  <c:v>0.43872762794481679</c:v>
                </c:pt>
                <c:pt idx="99">
                  <c:v>0.49306901215134025</c:v>
                </c:pt>
                <c:pt idx="100">
                  <c:v>0.54726021161912564</c:v>
                </c:pt>
                <c:pt idx="101">
                  <c:v>0.60128472015749079</c:v>
                </c:pt>
                <c:pt idx="102">
                  <c:v>0.65512608234843084</c:v>
                </c:pt>
                <c:pt idx="103">
                  <c:v>0.70876789855880151</c:v>
                </c:pt>
                <c:pt idx="104">
                  <c:v>0.76219382993551266</c:v>
                </c:pt>
                <c:pt idx="105">
                  <c:v>0.81538760338220651</c:v>
                </c:pt>
                <c:pt idx="106">
                  <c:v>0.86833301651590911</c:v>
                </c:pt>
                <c:pt idx="107">
                  <c:v>0.92101394260214098</c:v>
                </c:pt>
                <c:pt idx="108">
                  <c:v>0.97341433546698819</c:v>
                </c:pt>
                <c:pt idx="109">
                  <c:v>1.0255182343846325</c:v>
                </c:pt>
                <c:pt idx="110">
                  <c:v>1.0773097689388582</c:v>
                </c:pt>
                <c:pt idx="111">
                  <c:v>1.1287731638570473</c:v>
                </c:pt>
                <c:pt idx="112">
                  <c:v>1.1798927438151994</c:v>
                </c:pt>
                <c:pt idx="113">
                  <c:v>1.2306529382125029</c:v>
                </c:pt>
                <c:pt idx="114">
                  <c:v>1.2810382859140139</c:v>
                </c:pt>
                <c:pt idx="115">
                  <c:v>1.3310334399599875</c:v>
                </c:pt>
                <c:pt idx="116">
                  <c:v>1.3806231722404356</c:v>
                </c:pt>
                <c:pt idx="117">
                  <c:v>1.4297923781334869</c:v>
                </c:pt>
                <c:pt idx="118">
                  <c:v>1.4785260811061147</c:v>
                </c:pt>
                <c:pt idx="119">
                  <c:v>1.5268094372758942</c:v>
                </c:pt>
                <c:pt idx="120">
                  <c:v>1.5746277399322877</c:v>
                </c:pt>
                <c:pt idx="121">
                  <c:v>1.6219664240162255</c:v>
                </c:pt>
                <c:pt idx="122">
                  <c:v>1.6688110705564754</c:v>
                </c:pt>
                <c:pt idx="123">
                  <c:v>1.715147411061545</c:v>
                </c:pt>
                <c:pt idx="124">
                  <c:v>1.7609613318657666</c:v>
                </c:pt>
                <c:pt idx="125">
                  <c:v>1.8062388784281704</c:v>
                </c:pt>
                <c:pt idx="126">
                  <c:v>1.8509662595829584</c:v>
                </c:pt>
                <c:pt idx="127">
                  <c:v>1.8951298517401414</c:v>
                </c:pt>
                <c:pt idx="128">
                  <c:v>1.9387162030352079</c:v>
                </c:pt>
                <c:pt idx="129">
                  <c:v>1.9817120374264257</c:v>
                </c:pt>
                <c:pt idx="130">
                  <c:v>2.0241042587386171</c:v>
                </c:pt>
                <c:pt idx="131">
                  <c:v>2.0658799546521651</c:v>
                </c:pt>
                <c:pt idx="132">
                  <c:v>2.10702640063597</c:v>
                </c:pt>
                <c:pt idx="133">
                  <c:v>2.1475310638232594</c:v>
                </c:pt>
                <c:pt idx="134">
                  <c:v>2.1873816068289833</c:v>
                </c:pt>
                <c:pt idx="135">
                  <c:v>2.2265658915076862</c:v>
                </c:pt>
                <c:pt idx="136">
                  <c:v>2.2650719826506798</c:v>
                </c:pt>
                <c:pt idx="137">
                  <c:v>2.3028881516214144</c:v>
                </c:pt>
                <c:pt idx="138">
                  <c:v>2.3400028799279191</c:v>
                </c:pt>
                <c:pt idx="139">
                  <c:v>2.3764048627312433</c:v>
                </c:pt>
                <c:pt idx="140">
                  <c:v>2.4120830122888157</c:v>
                </c:pt>
                <c:pt idx="141">
                  <c:v>2.4470264613316779</c:v>
                </c:pt>
                <c:pt idx="142">
                  <c:v>2.4812245663745651</c:v>
                </c:pt>
                <c:pt idx="143">
                  <c:v>2.5146669109578252</c:v>
                </c:pt>
                <c:pt idx="144">
                  <c:v>2.5473433088201833</c:v>
                </c:pt>
                <c:pt idx="145">
                  <c:v>2.579243807001395</c:v>
                </c:pt>
                <c:pt idx="146">
                  <c:v>2.6103586888738342</c:v>
                </c:pt>
                <c:pt idx="147">
                  <c:v>2.6406784771020981</c:v>
                </c:pt>
                <c:pt idx="148">
                  <c:v>2.6701939365297251</c:v>
                </c:pt>
                <c:pt idx="149">
                  <c:v>2.6988960769921464</c:v>
                </c:pt>
                <c:pt idx="150">
                  <c:v>2.7267761560550166</c:v>
                </c:pt>
                <c:pt idx="151">
                  <c:v>2.7538256816770859</c:v>
                </c:pt>
                <c:pt idx="152">
                  <c:v>2.7800364147968071</c:v>
                </c:pt>
                <c:pt idx="153">
                  <c:v>2.8054003718418823</c:v>
                </c:pt>
                <c:pt idx="154">
                  <c:v>2.8299098271609977</c:v>
                </c:pt>
                <c:pt idx="155">
                  <c:v>2.8535573153769884</c:v>
                </c:pt>
                <c:pt idx="156">
                  <c:v>2.8763356336607337</c:v>
                </c:pt>
                <c:pt idx="157">
                  <c:v>2.8982378439250751</c:v>
                </c:pt>
                <c:pt idx="158">
                  <c:v>2.9192572749381083</c:v>
                </c:pt>
                <c:pt idx="159">
                  <c:v>2.9393875243551757</c:v>
                </c:pt>
                <c:pt idx="160">
                  <c:v>2.9586224606689733</c:v>
                </c:pt>
                <c:pt idx="161">
                  <c:v>2.976956225077156</c:v>
                </c:pt>
                <c:pt idx="162">
                  <c:v>2.9943832332668778</c:v>
                </c:pt>
                <c:pt idx="163">
                  <c:v>3.0108981771157333</c:v>
                </c:pt>
                <c:pt idx="164">
                  <c:v>3.0264960263085587</c:v>
                </c:pt>
                <c:pt idx="165">
                  <c:v>3.0411720298696348</c:v>
                </c:pt>
                <c:pt idx="166">
                  <c:v>3.0549217176097865</c:v>
                </c:pt>
                <c:pt idx="167">
                  <c:v>3.0677409014879671</c:v>
                </c:pt>
                <c:pt idx="168">
                  <c:v>3.0796256768869057</c:v>
                </c:pt>
                <c:pt idx="169">
                  <c:v>3.090572423802413</c:v>
                </c:pt>
                <c:pt idx="170">
                  <c:v>3.1005778079460149</c:v>
                </c:pt>
                <c:pt idx="171">
                  <c:v>3.1096387817605393</c:v>
                </c:pt>
                <c:pt idx="172">
                  <c:v>3.117752585348383</c:v>
                </c:pt>
                <c:pt idx="173">
                  <c:v>3.1249167473121511</c:v>
                </c:pt>
                <c:pt idx="174">
                  <c:v>3.1311290855074252</c:v>
                </c:pt>
                <c:pt idx="175">
                  <c:v>3.1363877077074265</c:v>
                </c:pt>
                <c:pt idx="176">
                  <c:v>3.1406910121793707</c:v>
                </c:pt>
                <c:pt idx="177">
                  <c:v>3.1440376881723462</c:v>
                </c:pt>
                <c:pt idx="178">
                  <c:v>3.1464267163165531</c:v>
                </c:pt>
                <c:pt idx="179">
                  <c:v>3.1478573689337987</c:v>
                </c:pt>
                <c:pt idx="180">
                  <c:v>3.1483292102591416</c:v>
                </c:pt>
                <c:pt idx="181">
                  <c:v>3.14784209657362</c:v>
                </c:pt>
                <c:pt idx="182">
                  <c:v>3.1463961762480301</c:v>
                </c:pt>
                <c:pt idx="183">
                  <c:v>3.1439918896977312</c:v>
                </c:pt>
                <c:pt idx="184">
                  <c:v>3.1406299692485002</c:v>
                </c:pt>
                <c:pt idx="185">
                  <c:v>3.1363114389134714</c:v>
                </c:pt>
                <c:pt idx="186">
                  <c:v>3.1310376140812286</c:v>
                </c:pt>
                <c:pt idx="187">
                  <c:v>3.1248101011151523</c:v>
                </c:pt>
                <c:pt idx="188">
                  <c:v>3.1176307968641304</c:v>
                </c:pt>
                <c:pt idx="189">
                  <c:v>3.1095018880847971</c:v>
                </c:pt>
                <c:pt idx="190">
                  <c:v>3.100425850775463</c:v>
                </c:pt>
                <c:pt idx="191">
                  <c:v>3.0904054494219477</c:v>
                </c:pt>
                <c:pt idx="192">
                  <c:v>3.07944373615554</c:v>
                </c:pt>
                <c:pt idx="193">
                  <c:v>3.0675440498233431</c:v>
                </c:pt>
                <c:pt idx="194">
                  <c:v>3.05471001497129</c:v>
                </c:pt>
                <c:pt idx="195">
                  <c:v>3.0409455407401378</c:v>
                </c:pt>
                <c:pt idx="196">
                  <c:v>3.0262548196747741</c:v>
                </c:pt>
                <c:pt idx="197">
                  <c:v>3.0106423264472038</c:v>
                </c:pt>
                <c:pt idx="198">
                  <c:v>2.9941128164936006</c:v>
                </c:pt>
                <c:pt idx="199">
                  <c:v>2.9766713245658396</c:v>
                </c:pt>
                <c:pt idx="200">
                  <c:v>2.9583231631979561</c:v>
                </c:pt>
                <c:pt idx="201">
                  <c:v>2.9390739210879886</c:v>
                </c:pt>
                <c:pt idx="202">
                  <c:v>2.91892946139571</c:v>
                </c:pt>
                <c:pt idx="203">
                  <c:v>2.8978959199567567</c:v>
                </c:pt>
                <c:pt idx="204">
                  <c:v>2.8759797034137042</c:v>
                </c:pt>
                <c:pt idx="205">
                  <c:v>2.8531874872646554</c:v>
                </c:pt>
                <c:pt idx="206">
                  <c:v>2.8295262138299417</c:v>
                </c:pt>
                <c:pt idx="207">
                  <c:v>2.8050030901375478</c:v>
                </c:pt>
                <c:pt idx="208">
                  <c:v>2.7796255857279117</c:v>
                </c:pt>
                <c:pt idx="209">
                  <c:v>2.7534014303787626</c:v>
                </c:pt>
                <c:pt idx="210">
                  <c:v>2.7263386117506982</c:v>
                </c:pt>
                <c:pt idx="211">
                  <c:v>2.6984453729542057</c:v>
                </c:pt>
                <c:pt idx="212">
                  <c:v>2.6697302100388804</c:v>
                </c:pt>
                <c:pt idx="213">
                  <c:v>2.6402018694055975</c:v>
                </c:pt>
                <c:pt idx="214">
                  <c:v>2.6098693451424388</c:v>
                </c:pt>
                <c:pt idx="215">
                  <c:v>2.5787418762851524</c:v>
                </c:pt>
                <c:pt idx="216">
                  <c:v>2.5468289440030345</c:v>
                </c:pt>
                <c:pt idx="217">
                  <c:v>2.5141402687110341</c:v>
                </c:pt>
                <c:pt idx="218">
                  <c:v>2.4806858071089986</c:v>
                </c:pt>
                <c:pt idx="219">
                  <c:v>2.4464757491489486</c:v>
                </c:pt>
                <c:pt idx="220">
                  <c:v>2.4115205149312953</c:v>
                </c:pt>
                <c:pt idx="221">
                  <c:v>2.3758307515309718</c:v>
                </c:pt>
                <c:pt idx="222">
                  <c:v>2.3394173297544123</c:v>
                </c:pt>
                <c:pt idx="223">
                  <c:v>2.3022913408284054</c:v>
                </c:pt>
                <c:pt idx="224">
                  <c:v>2.2644640930217976</c:v>
                </c:pt>
                <c:pt idx="225">
                  <c:v>2.2259471082010776</c:v>
                </c:pt>
                <c:pt idx="226">
                  <c:v>2.1867521183209209</c:v>
                </c:pt>
                <c:pt idx="227">
                  <c:v>2.14689106185073</c:v>
                </c:pt>
                <c:pt idx="228">
                  <c:v>2.1063760801382765</c:v>
                </c:pt>
                <c:pt idx="229">
                  <c:v>2.0652195137115466</c:v>
                </c:pt>
                <c:pt idx="230">
                  <c:v>2.0234338985199178</c:v>
                </c:pt>
                <c:pt idx="231">
                  <c:v>1.9810319621158139</c:v>
                </c:pt>
                <c:pt idx="232">
                  <c:v>1.9380266197779967</c:v>
                </c:pt>
                <c:pt idx="233">
                  <c:v>1.8944309705776798</c:v>
                </c:pt>
                <c:pt idx="234">
                  <c:v>1.8502582933886595</c:v>
                </c:pt>
                <c:pt idx="235">
                  <c:v>1.8055220428426801</c:v>
                </c:pt>
                <c:pt idx="236">
                  <c:v>1.7602358452312645</c:v>
                </c:pt>
                <c:pt idx="237">
                  <c:v>1.7144134943552578</c:v>
                </c:pt>
                <c:pt idx="238">
                  <c:v>1.6680689473233512</c:v>
                </c:pt>
                <c:pt idx="239">
                  <c:v>1.6212163203008607</c:v>
                </c:pt>
                <c:pt idx="240">
                  <c:v>1.5738698842100618</c:v>
                </c:pt>
                <c:pt idx="241">
                  <c:v>1.5260440603833827</c:v>
                </c:pt>
                <c:pt idx="242">
                  <c:v>1.4777534161707873</c:v>
                </c:pt>
                <c:pt idx="243">
                  <c:v>1.4290126605026805</c:v>
                </c:pt>
                <c:pt idx="244">
                  <c:v>1.3798366394096899</c:v>
                </c:pt>
                <c:pt idx="245">
                  <c:v>1.3302403315006879</c:v>
                </c:pt>
                <c:pt idx="246">
                  <c:v>1.2802388434004308</c:v>
                </c:pt>
                <c:pt idx="247">
                  <c:v>1.2298474051482071</c:v>
                </c:pt>
                <c:pt idx="248">
                  <c:v>1.1790813655588925</c:v>
                </c:pt>
                <c:pt idx="249">
                  <c:v>1.1279561875478288</c:v>
                </c:pt>
                <c:pt idx="250">
                  <c:v>1.0764874434209475</c:v>
                </c:pt>
                <c:pt idx="251">
                  <c:v>1.0246908101315739</c:v>
                </c:pt>
                <c:pt idx="252">
                  <c:v>0.97258206450535856</c:v>
                </c:pt>
                <c:pt idx="253">
                  <c:v>0.92017707843478447</c:v>
                </c:pt>
                <c:pt idx="254">
                  <c:v>0.8674918140447222</c:v>
                </c:pt>
                <c:pt idx="255">
                  <c:v>0.81454231883049744</c:v>
                </c:pt>
                <c:pt idx="256">
                  <c:v>0.76134472076995696</c:v>
                </c:pt>
                <c:pt idx="257">
                  <c:v>0.70791522341102109</c:v>
                </c:pt>
                <c:pt idx="258">
                  <c:v>0.6542701009362144</c:v>
                </c:pt>
                <c:pt idx="259">
                  <c:v>0.60042569320569239</c:v>
                </c:pt>
                <c:pt idx="260">
                  <c:v>0.54639840078024093</c:v>
                </c:pt>
                <c:pt idx="261">
                  <c:v>0.49220467992581557</c:v>
                </c:pt>
                <c:pt idx="262">
                  <c:v>0.43786103760109168</c:v>
                </c:pt>
                <c:pt idx="263">
                  <c:v>0.38338402642958203</c:v>
                </c:pt>
                <c:pt idx="264">
                  <c:v>0.32879023965785009</c:v>
                </c:pt>
                <c:pt idx="265">
                  <c:v>0.27409630610133595</c:v>
                </c:pt>
                <c:pt idx="266">
                  <c:v>0.21931888507936417</c:v>
                </c:pt>
                <c:pt idx="267">
                  <c:v>0.16447466134084579</c:v>
                </c:pt>
                <c:pt idx="268">
                  <c:v>0.10958033998224896</c:v>
                </c:pt>
                <c:pt idx="269">
                  <c:v>5.4652641359364984E-2</c:v>
                </c:pt>
                <c:pt idx="270">
                  <c:v>-2.9170400558069725E-4</c:v>
                </c:pt>
                <c:pt idx="271">
                  <c:v>-5.5235960519901449E-2</c:v>
                </c:pt>
                <c:pt idx="272">
                  <c:v>-0.11016339261797517</c:v>
                </c:pt>
                <c:pt idx="273">
                  <c:v>-0.16505726985875349</c:v>
                </c:pt>
                <c:pt idx="274">
                  <c:v>-0.21990087202172254</c:v>
                </c:pt>
                <c:pt idx="275">
                  <c:v>-0.27467749419974369</c:v>
                </c:pt>
                <c:pt idx="276">
                  <c:v>-0.32937045188722291</c:v>
                </c:pt>
                <c:pt idx="277">
                  <c:v>-0.38396308606208018</c:v>
                </c:pt>
                <c:pt idx="278">
                  <c:v>-0.43843876825994266</c:v>
                </c:pt>
                <c:pt idx="279">
                  <c:v>-0.49278090563904531</c:v>
                </c:pt>
                <c:pt idx="280">
                  <c:v>-0.54697294603426816</c:v>
                </c:pt>
                <c:pt idx="281">
                  <c:v>-0.6009983829987896</c:v>
                </c:pt>
                <c:pt idx="282">
                  <c:v>-0.65484076083181364</c:v>
                </c:pt>
                <c:pt idx="283">
                  <c:v>-0.70848367959084013</c:v>
                </c:pt>
                <c:pt idx="284">
                  <c:v>-0.76191080008695133</c:v>
                </c:pt>
                <c:pt idx="285">
                  <c:v>-0.81510584886159387</c:v>
                </c:pt>
                <c:pt idx="286">
                  <c:v>-0.8680526231433392</c:v>
                </c:pt>
                <c:pt idx="287">
                  <c:v>-0.9207349957831138</c:v>
                </c:pt>
                <c:pt idx="288">
                  <c:v>-0.97313692016639519</c:v>
                </c:pt>
                <c:pt idx="289">
                  <c:v>-1.0252424351008775</c:v>
                </c:pt>
                <c:pt idx="290">
                  <c:v>-1.0770356696781194</c:v>
                </c:pt>
                <c:pt idx="291">
                  <c:v>-1.1285008481076901</c:v>
                </c:pt>
                <c:pt idx="292">
                  <c:v>-1.1796222945223462</c:v>
                </c:pt>
                <c:pt idx="293">
                  <c:v>-1.2303844377527695</c:v>
                </c:pt>
                <c:pt idx="294">
                  <c:v>-1.2807718160704171</c:v>
                </c:pt>
                <c:pt idx="295">
                  <c:v>-1.3307690818970355</c:v>
                </c:pt>
                <c:pt idx="296">
                  <c:v>-1.3803610064794061</c:v>
                </c:pt>
                <c:pt idx="297">
                  <c:v>-1.4295324845278967</c:v>
                </c:pt>
                <c:pt idx="298">
                  <c:v>-1.4782685388174097</c:v>
                </c:pt>
                <c:pt idx="299">
                  <c:v>-1.5265543247493183</c:v>
                </c:pt>
                <c:pt idx="300">
                  <c:v>-1.5743751348730093</c:v>
                </c:pt>
                <c:pt idx="301">
                  <c:v>-1.6217164033656513</c:v>
                </c:pt>
                <c:pt idx="302">
                  <c:v>-1.6685637104688238</c:v>
                </c:pt>
                <c:pt idx="303">
                  <c:v>-1.714902786880655</c:v>
                </c:pt>
                <c:pt idx="304">
                  <c:v>-1.7607195181021336</c:v>
                </c:pt>
                <c:pt idx="305">
                  <c:v>-1.8059999487362695</c:v>
                </c:pt>
                <c:pt idx="306">
                  <c:v>-1.8507302867387911</c:v>
                </c:pt>
                <c:pt idx="307">
                  <c:v>-1.8948969076190865</c:v>
                </c:pt>
                <c:pt idx="308">
                  <c:v>-1.9384863585901138</c:v>
                </c:pt>
                <c:pt idx="309">
                  <c:v>-1.9814853626660065</c:v>
                </c:pt>
                <c:pt idx="310">
                  <c:v>-2.02388082270613</c:v>
                </c:pt>
                <c:pt idx="311">
                  <c:v>-2.065659825404373</c:v>
                </c:pt>
                <c:pt idx="312">
                  <c:v>-2.1068096452224219</c:v>
                </c:pt>
                <c:pt idx="313">
                  <c:v>-2.1473177482658574</c:v>
                </c:pt>
                <c:pt idx="314">
                  <c:v>-2.1871717961018824</c:v>
                </c:pt>
                <c:pt idx="315">
                  <c:v>-2.2263596495174958</c:v>
                </c:pt>
                <c:pt idx="316">
                  <c:v>-2.2648693722170026</c:v>
                </c:pt>
                <c:pt idx="317">
                  <c:v>-2.3026892344577106</c:v>
                </c:pt>
                <c:pt idx="318">
                  <c:v>-2.33980771662271</c:v>
                </c:pt>
                <c:pt idx="319">
                  <c:v>-2.376213512729656</c:v>
                </c:pt>
                <c:pt idx="320">
                  <c:v>-2.4118955338744756</c:v>
                </c:pt>
                <c:pt idx="321">
                  <c:v>-2.4468429116089587</c:v>
                </c:pt>
                <c:pt idx="322">
                  <c:v>-2.4810450012511924</c:v>
                </c:pt>
                <c:pt idx="323">
                  <c:v>-2.5144913851278488</c:v>
                </c:pt>
                <c:pt idx="324">
                  <c:v>-2.5471718757473178</c:v>
                </c:pt>
                <c:pt idx="325">
                  <c:v>-2.5790765189027351</c:v>
                </c:pt>
                <c:pt idx="326">
                  <c:v>-2.6101955967039494</c:v>
                </c:pt>
                <c:pt idx="327">
                  <c:v>-2.6405196305375132</c:v>
                </c:pt>
                <c:pt idx="328">
                  <c:v>-2.6700393839537884</c:v>
                </c:pt>
                <c:pt idx="329">
                  <c:v>-2.6987458654802929</c:v>
                </c:pt>
                <c:pt idx="330">
                  <c:v>-2.7266303313604294</c:v>
                </c:pt>
                <c:pt idx="331">
                  <c:v>-2.7536842882167596</c:v>
                </c:pt>
                <c:pt idx="332">
                  <c:v>-2.7798994956380185</c:v>
                </c:pt>
                <c:pt idx="333">
                  <c:v>-2.8052679686890745</c:v>
                </c:pt>
                <c:pt idx="334">
                  <c:v>-2.8297819803430748</c:v>
                </c:pt>
                <c:pt idx="335">
                  <c:v>-2.853434063835032</c:v>
                </c:pt>
                <c:pt idx="336">
                  <c:v>-2.8762170149361421</c:v>
                </c:pt>
                <c:pt idx="337">
                  <c:v>-2.898123894148132</c:v>
                </c:pt>
                <c:pt idx="338">
                  <c:v>-2.9191480288169704</c:v>
                </c:pt>
                <c:pt idx="339">
                  <c:v>-2.9392830151653073</c:v>
                </c:pt>
                <c:pt idx="340">
                  <c:v>-2.9585227202430091</c:v>
                </c:pt>
                <c:pt idx="341">
                  <c:v>-2.9768612837952029</c:v>
                </c:pt>
                <c:pt idx="342">
                  <c:v>-2.9942931200472658</c:v>
                </c:pt>
                <c:pt idx="343">
                  <c:v>-3.010812919406201</c:v>
                </c:pt>
                <c:pt idx="344">
                  <c:v>-3.0264156500779005</c:v>
                </c:pt>
                <c:pt idx="345">
                  <c:v>-3.0410965595997843</c:v>
                </c:pt>
                <c:pt idx="346">
                  <c:v>-3.0548511762883623</c:v>
                </c:pt>
                <c:pt idx="347">
                  <c:v>-3.0676753106012726</c:v>
                </c:pt>
                <c:pt idx="348">
                  <c:v>-3.0795650564133807</c:v>
                </c:pt>
                <c:pt idx="349">
                  <c:v>-3.0905167922065537</c:v>
                </c:pt>
                <c:pt idx="350">
                  <c:v>-3.1005271821727436</c:v>
                </c:pt>
                <c:pt idx="351">
                  <c:v>-3.1095931772300474</c:v>
                </c:pt>
                <c:pt idx="352">
                  <c:v>-3.1177120159514331</c:v>
                </c:pt>
                <c:pt idx="353">
                  <c:v>-3.1248812254058458</c:v>
                </c:pt>
                <c:pt idx="354">
                  <c:v>-3.1310986219114429</c:v>
                </c:pt>
                <c:pt idx="355">
                  <c:v>-3.1363623117007262</c:v>
                </c:pt>
                <c:pt idx="356">
                  <c:v>-3.1406706914973666</c:v>
                </c:pt>
                <c:pt idx="357">
                  <c:v>-3.1440224490045483</c:v>
                </c:pt>
                <c:pt idx="358">
                  <c:v>-3.1464165633046863</c:v>
                </c:pt>
                <c:pt idx="359">
                  <c:v>-3.1478523051703866</c:v>
                </c:pt>
                <c:pt idx="360">
                  <c:v>-3.148329237286565</c:v>
                </c:pt>
                <c:pt idx="361">
                  <c:v>-3.147847214383646</c:v>
                </c:pt>
                <c:pt idx="362">
                  <c:v>-3.1464063832818163</c:v>
                </c:pt>
                <c:pt idx="363">
                  <c:v>-3.1440071828462997</c:v>
                </c:pt>
                <c:pt idx="364">
                  <c:v>-3.1406503438536846</c:v>
                </c:pt>
                <c:pt idx="365">
                  <c:v>-3.136336888769335</c:v>
                </c:pt>
                <c:pt idx="366">
                  <c:v>-3.1310681314359572</c:v>
                </c:pt>
                <c:pt idx="367">
                  <c:v>-3.1248456766734107</c:v>
                </c:pt>
                <c:pt idx="368">
                  <c:v>-3.1176714197898994</c:v>
                </c:pt>
                <c:pt idx="369">
                  <c:v>-3.1095475460046695</c:v>
                </c:pt>
                <c:pt idx="370">
                  <c:v>-3.1004765297824144</c:v>
                </c:pt>
                <c:pt idx="371">
                  <c:v>-3.0904611340795727</c:v>
                </c:pt>
                <c:pt idx="372">
                  <c:v>-3.0795044095027522</c:v>
                </c:pt>
                <c:pt idx="373">
                  <c:v>-3.0676096933795431</c:v>
                </c:pt>
                <c:pt idx="374">
                  <c:v>-3.0547806087419951</c:v>
                </c:pt>
                <c:pt idx="375">
                  <c:v>-3.0410210632230692</c:v>
                </c:pt>
                <c:pt idx="376">
                  <c:v>-3.0263352478664087</c:v>
                </c:pt>
                <c:pt idx="377">
                  <c:v>-3.0107276358497805</c:v>
                </c:pt>
                <c:pt idx="378">
                  <c:v>-2.9942029811225819</c:v>
                </c:pt>
                <c:pt idx="379">
                  <c:v>-2.9767663169578258</c:v>
                </c:pt>
                <c:pt idx="380">
                  <c:v>-2.958422954419051</c:v>
                </c:pt>
                <c:pt idx="381">
                  <c:v>-2.9391784807426125</c:v>
                </c:pt>
                <c:pt idx="382">
                  <c:v>-2.9190387576358585</c:v>
                </c:pt>
                <c:pt idx="383">
                  <c:v>-2.8980099194916993</c:v>
                </c:pt>
                <c:pt idx="384">
                  <c:v>-2.876098371520126</c:v>
                </c:pt>
                <c:pt idx="385">
                  <c:v>-2.8533107877972346</c:v>
                </c:pt>
                <c:pt idx="386">
                  <c:v>-2.8296541092323562</c:v>
                </c:pt>
                <c:pt idx="387">
                  <c:v>-2.8051355414539176</c:v>
                </c:pt>
                <c:pt idx="388">
                  <c:v>-2.7797625526146619</c:v>
                </c:pt>
                <c:pt idx="389">
                  <c:v>-2.7535428711169141</c:v>
                </c:pt>
                <c:pt idx="390">
                  <c:v>-2.7264844832585724</c:v>
                </c:pt>
                <c:pt idx="391">
                  <c:v>-2.6985956308005496</c:v>
                </c:pt>
                <c:pt idx="392">
                  <c:v>-2.6698848084563975</c:v>
                </c:pt>
                <c:pt idx="393">
                  <c:v>-2.6403607613048923</c:v>
                </c:pt>
                <c:pt idx="394">
                  <c:v>-2.6100324821263508</c:v>
                </c:pt>
                <c:pt idx="395">
                  <c:v>-2.578909208663509</c:v>
                </c:pt>
                <c:pt idx="396">
                  <c:v>-2.5470004208077777</c:v>
                </c:pt>
                <c:pt idx="397">
                  <c:v>-2.5143158377117492</c:v>
                </c:pt>
                <c:pt idx="398">
                  <c:v>-2.4808654148288234</c:v>
                </c:pt>
                <c:pt idx="399">
                  <c:v>-2.4466593408808572</c:v>
                </c:pt>
                <c:pt idx="400">
                  <c:v>-2.4117080347547666</c:v>
                </c:pt>
                <c:pt idx="401">
                  <c:v>-2.3760221423290173</c:v>
                </c:pt>
                <c:pt idx="402">
                  <c:v>-2.3396125332309818</c:v>
                </c:pt>
                <c:pt idx="403">
                  <c:v>-2.3024902975261381</c:v>
                </c:pt>
                <c:pt idx="404">
                  <c:v>-2.264666742340129</c:v>
                </c:pt>
                <c:pt idx="405">
                  <c:v>-2.2261533884147027</c:v>
                </c:pt>
                <c:pt idx="406">
                  <c:v>-2.1869619665985947</c:v>
                </c:pt>
                <c:pt idx="407">
                  <c:v>-2.1471044142744047</c:v>
                </c:pt>
                <c:pt idx="408">
                  <c:v>-2.1065928717225706</c:v>
                </c:pt>
                <c:pt idx="409">
                  <c:v>-2.0654396784235374</c:v>
                </c:pt>
                <c:pt idx="410">
                  <c:v>-2.0236573692992579</c:v>
                </c:pt>
                <c:pt idx="411">
                  <c:v>-1.9812586708951541</c:v>
                </c:pt>
                <c:pt idx="412">
                  <c:v>-1.9382564975037191</c:v>
                </c:pt>
                <c:pt idx="413">
                  <c:v>-1.894663947230933</c:v>
                </c:pt>
                <c:pt idx="414">
                  <c:v>-1.8504942980066832</c:v>
                </c:pt>
                <c:pt idx="415">
                  <c:v>-1.8057610035404226</c:v>
                </c:pt>
                <c:pt idx="416">
                  <c:v>-1.7604776892232747</c:v>
                </c:pt>
                <c:pt idx="417">
                  <c:v>-1.7146581479778589</c:v>
                </c:pt>
                <c:pt idx="418">
                  <c:v>-1.668316336057075</c:v>
                </c:pt>
                <c:pt idx="419">
                  <c:v>-1.6214663687931479</c:v>
                </c:pt>
                <c:pt idx="420">
                  <c:v>-1.5741225162982109</c:v>
                </c:pt>
                <c:pt idx="421">
                  <c:v>-1.5262991991177515</c:v>
                </c:pt>
                <c:pt idx="422">
                  <c:v>-1.4780109838382298</c:v>
                </c:pt>
                <c:pt idx="423">
                  <c:v>-1.4292725786502181</c:v>
                </c:pt>
                <c:pt idx="424">
                  <c:v>-1.3800988288684066</c:v>
                </c:pt>
                <c:pt idx="425">
                  <c:v>-1.3305047124098455</c:v>
                </c:pt>
                <c:pt idx="426">
                  <c:v>-1.2805053352317932</c:v>
                </c:pt>
                <c:pt idx="427">
                  <c:v>-1.2301159267305688</c:v>
                </c:pt>
                <c:pt idx="428">
                  <c:v>-1.1793518351028029</c:v>
                </c:pt>
                <c:pt idx="429">
                  <c:v>-1.1282285226705038</c:v>
                </c:pt>
                <c:pt idx="430">
                  <c:v>-1.0767615611713641</c:v>
                </c:pt>
                <c:pt idx="431">
                  <c:v>-1.0249666270157349</c:v>
                </c:pt>
                <c:pt idx="432">
                  <c:v>-0.97285949651172354</c:v>
                </c:pt>
                <c:pt idx="433">
                  <c:v>-0.92045604105986234</c:v>
                </c:pt>
                <c:pt idx="434">
                  <c:v>-0.8677722223188068</c:v>
                </c:pt>
                <c:pt idx="435">
                  <c:v>-0.81482408734355005</c:v>
                </c:pt>
                <c:pt idx="436">
                  <c:v>-0.76162776369762175</c:v>
                </c:pt>
                <c:pt idx="437">
                  <c:v>-0.70819945454076549</c:v>
                </c:pt>
                <c:pt idx="438">
                  <c:v>-0.65455543369359104</c:v>
                </c:pt>
                <c:pt idx="439">
                  <c:v>-0.60071204068070294</c:v>
                </c:pt>
                <c:pt idx="440">
                  <c:v>-0.54668567575381677</c:v>
                </c:pt>
                <c:pt idx="441">
                  <c:v>-0.49249279489637821</c:v>
                </c:pt>
                <c:pt idx="442">
                  <c:v>-0.43814990481120647</c:v>
                </c:pt>
                <c:pt idx="443">
                  <c:v>-0.38367355789268998</c:v>
                </c:pt>
                <c:pt idx="444">
                  <c:v>-0.32908034718506252</c:v>
                </c:pt>
                <c:pt idx="445">
                  <c:v>-0.27438690132830273</c:v>
                </c:pt>
                <c:pt idx="446">
                  <c:v>-0.21960987949318378</c:v>
                </c:pt>
                <c:pt idx="447">
                  <c:v>-0.16476596630703114</c:v>
                </c:pt>
                <c:pt idx="448">
                  <c:v>-0.10987186677171989</c:v>
                </c:pt>
                <c:pt idx="449">
                  <c:v>-5.4944301175473054E-2</c:v>
                </c:pt>
                <c:pt idx="450">
                  <c:v>0</c:v>
                </c:pt>
                <c:pt idx="451">
                  <c:v>5.4944301175473054E-2</c:v>
                </c:pt>
                <c:pt idx="452">
                  <c:v>0.1098718667717192</c:v>
                </c:pt>
                <c:pt idx="453">
                  <c:v>0.16476596630703114</c:v>
                </c:pt>
                <c:pt idx="454">
                  <c:v>0.2196098794931845</c:v>
                </c:pt>
                <c:pt idx="455">
                  <c:v>0.27438690132830273</c:v>
                </c:pt>
                <c:pt idx="456">
                  <c:v>0.32908034718506252</c:v>
                </c:pt>
                <c:pt idx="457">
                  <c:v>0.38367355789268925</c:v>
                </c:pt>
                <c:pt idx="458">
                  <c:v>0.43814990481120647</c:v>
                </c:pt>
                <c:pt idx="459">
                  <c:v>0.49249279489637821</c:v>
                </c:pt>
                <c:pt idx="460">
                  <c:v>0.54668567575381677</c:v>
                </c:pt>
                <c:pt idx="461">
                  <c:v>0.60071204068070294</c:v>
                </c:pt>
                <c:pt idx="462">
                  <c:v>0.65455543369359037</c:v>
                </c:pt>
                <c:pt idx="463">
                  <c:v>0.70819945454076549</c:v>
                </c:pt>
                <c:pt idx="464">
                  <c:v>0.76162776369762175</c:v>
                </c:pt>
                <c:pt idx="465">
                  <c:v>0.81482408734355005</c:v>
                </c:pt>
                <c:pt idx="466">
                  <c:v>0.8677722223188068</c:v>
                </c:pt>
                <c:pt idx="467">
                  <c:v>0.92045604105986301</c:v>
                </c:pt>
                <c:pt idx="468">
                  <c:v>0.97285949651172432</c:v>
                </c:pt>
                <c:pt idx="469">
                  <c:v>1.0249666270157349</c:v>
                </c:pt>
                <c:pt idx="470">
                  <c:v>1.0767615611713635</c:v>
                </c:pt>
                <c:pt idx="471">
                  <c:v>1.1282285226705038</c:v>
                </c:pt>
                <c:pt idx="472">
                  <c:v>1.1793518351028029</c:v>
                </c:pt>
                <c:pt idx="473">
                  <c:v>1.2301159267305688</c:v>
                </c:pt>
                <c:pt idx="474">
                  <c:v>1.2805053352317932</c:v>
                </c:pt>
                <c:pt idx="475">
                  <c:v>1.3305047124098461</c:v>
                </c:pt>
                <c:pt idx="476">
                  <c:v>1.3800988288684073</c:v>
                </c:pt>
                <c:pt idx="477">
                  <c:v>1.4292725786502174</c:v>
                </c:pt>
                <c:pt idx="478">
                  <c:v>1.4780109838382294</c:v>
                </c:pt>
                <c:pt idx="479">
                  <c:v>1.5262991991177508</c:v>
                </c:pt>
                <c:pt idx="480">
                  <c:v>1.5741225162982113</c:v>
                </c:pt>
                <c:pt idx="481">
                  <c:v>1.6214663687931479</c:v>
                </c:pt>
                <c:pt idx="482">
                  <c:v>1.6683163360570756</c:v>
                </c:pt>
                <c:pt idx="483">
                  <c:v>1.7146581479778593</c:v>
                </c:pt>
                <c:pt idx="484">
                  <c:v>1.7604776892232752</c:v>
                </c:pt>
                <c:pt idx="485">
                  <c:v>1.8057610035404226</c:v>
                </c:pt>
                <c:pt idx="486">
                  <c:v>1.8504942980066836</c:v>
                </c:pt>
                <c:pt idx="487">
                  <c:v>1.894663947230933</c:v>
                </c:pt>
                <c:pt idx="488">
                  <c:v>1.9382564975037191</c:v>
                </c:pt>
                <c:pt idx="489">
                  <c:v>1.9812586708951536</c:v>
                </c:pt>
                <c:pt idx="490">
                  <c:v>2.0236573692992579</c:v>
                </c:pt>
                <c:pt idx="491">
                  <c:v>2.0654396784235374</c:v>
                </c:pt>
                <c:pt idx="492">
                  <c:v>2.1065928717225701</c:v>
                </c:pt>
                <c:pt idx="493">
                  <c:v>2.1471044142744047</c:v>
                </c:pt>
                <c:pt idx="494">
                  <c:v>2.1869619665985942</c:v>
                </c:pt>
                <c:pt idx="495">
                  <c:v>2.2261533884147022</c:v>
                </c:pt>
                <c:pt idx="496">
                  <c:v>2.2646667423401285</c:v>
                </c:pt>
                <c:pt idx="497">
                  <c:v>2.3024902975261381</c:v>
                </c:pt>
                <c:pt idx="498">
                  <c:v>2.3396125332309823</c:v>
                </c:pt>
                <c:pt idx="499">
                  <c:v>2.3760221423290178</c:v>
                </c:pt>
                <c:pt idx="500">
                  <c:v>2.4117080347547657</c:v>
                </c:pt>
                <c:pt idx="501">
                  <c:v>2.4466593408808568</c:v>
                </c:pt>
                <c:pt idx="502">
                  <c:v>2.4808654148288229</c:v>
                </c:pt>
                <c:pt idx="503">
                  <c:v>2.5143158377117496</c:v>
                </c:pt>
                <c:pt idx="504">
                  <c:v>2.5470004208077777</c:v>
                </c:pt>
                <c:pt idx="505">
                  <c:v>2.578909208663509</c:v>
                </c:pt>
                <c:pt idx="506">
                  <c:v>2.6100324821263512</c:v>
                </c:pt>
                <c:pt idx="507">
                  <c:v>2.6403607613048914</c:v>
                </c:pt>
                <c:pt idx="508">
                  <c:v>2.669884808456398</c:v>
                </c:pt>
                <c:pt idx="509">
                  <c:v>2.6985956308005496</c:v>
                </c:pt>
                <c:pt idx="510">
                  <c:v>2.7264844832585728</c:v>
                </c:pt>
                <c:pt idx="511">
                  <c:v>2.7535428711169141</c:v>
                </c:pt>
                <c:pt idx="512">
                  <c:v>2.7797625526146619</c:v>
                </c:pt>
                <c:pt idx="513">
                  <c:v>2.8051355414539176</c:v>
                </c:pt>
                <c:pt idx="514">
                  <c:v>2.8296541092323562</c:v>
                </c:pt>
                <c:pt idx="515">
                  <c:v>2.8533107877972346</c:v>
                </c:pt>
                <c:pt idx="516">
                  <c:v>2.876098371520126</c:v>
                </c:pt>
                <c:pt idx="517">
                  <c:v>2.8980099194916993</c:v>
                </c:pt>
                <c:pt idx="518">
                  <c:v>2.9190387576358581</c:v>
                </c:pt>
                <c:pt idx="519">
                  <c:v>2.9391784807426125</c:v>
                </c:pt>
                <c:pt idx="520">
                  <c:v>2.958422954419051</c:v>
                </c:pt>
                <c:pt idx="521">
                  <c:v>2.9767663169578262</c:v>
                </c:pt>
                <c:pt idx="522">
                  <c:v>2.9942029811225814</c:v>
                </c:pt>
                <c:pt idx="523">
                  <c:v>3.010727635849781</c:v>
                </c:pt>
                <c:pt idx="524">
                  <c:v>3.0263352478664087</c:v>
                </c:pt>
                <c:pt idx="525">
                  <c:v>3.0410210632230692</c:v>
                </c:pt>
                <c:pt idx="526">
                  <c:v>3.0547806087419951</c:v>
                </c:pt>
                <c:pt idx="527">
                  <c:v>3.0676096933795431</c:v>
                </c:pt>
                <c:pt idx="528">
                  <c:v>3.0795044095027522</c:v>
                </c:pt>
                <c:pt idx="529">
                  <c:v>3.0904611340795722</c:v>
                </c:pt>
                <c:pt idx="530">
                  <c:v>3.1004765297824148</c:v>
                </c:pt>
                <c:pt idx="531">
                  <c:v>3.1095475460046695</c:v>
                </c:pt>
                <c:pt idx="532">
                  <c:v>3.1176714197898994</c:v>
                </c:pt>
                <c:pt idx="533">
                  <c:v>3.1248456766734107</c:v>
                </c:pt>
                <c:pt idx="534">
                  <c:v>3.1310681314359567</c:v>
                </c:pt>
                <c:pt idx="535">
                  <c:v>3.136336888769335</c:v>
                </c:pt>
                <c:pt idx="536">
                  <c:v>3.1406503438536841</c:v>
                </c:pt>
                <c:pt idx="537">
                  <c:v>3.1440071828462997</c:v>
                </c:pt>
                <c:pt idx="538">
                  <c:v>3.1464063832818163</c:v>
                </c:pt>
                <c:pt idx="539">
                  <c:v>3.147847214383646</c:v>
                </c:pt>
                <c:pt idx="540">
                  <c:v>3.148329237286565</c:v>
                </c:pt>
                <c:pt idx="541">
                  <c:v>3.1478523051703871</c:v>
                </c:pt>
                <c:pt idx="542">
                  <c:v>3.1464165633046863</c:v>
                </c:pt>
                <c:pt idx="543">
                  <c:v>3.1440224490045483</c:v>
                </c:pt>
                <c:pt idx="544">
                  <c:v>3.1406706914973666</c:v>
                </c:pt>
                <c:pt idx="545">
                  <c:v>3.1363623117007262</c:v>
                </c:pt>
                <c:pt idx="546">
                  <c:v>3.1310986219114429</c:v>
                </c:pt>
                <c:pt idx="547">
                  <c:v>3.1248812254058458</c:v>
                </c:pt>
                <c:pt idx="548">
                  <c:v>3.1177120159514327</c:v>
                </c:pt>
                <c:pt idx="549">
                  <c:v>3.1095931772300474</c:v>
                </c:pt>
                <c:pt idx="550">
                  <c:v>3.1005271821727436</c:v>
                </c:pt>
                <c:pt idx="551">
                  <c:v>3.0905167922065537</c:v>
                </c:pt>
                <c:pt idx="552">
                  <c:v>3.0795650564133812</c:v>
                </c:pt>
                <c:pt idx="553">
                  <c:v>3.0676753106012722</c:v>
                </c:pt>
                <c:pt idx="554">
                  <c:v>3.0548511762883628</c:v>
                </c:pt>
                <c:pt idx="555">
                  <c:v>3.0410965595997839</c:v>
                </c:pt>
                <c:pt idx="556">
                  <c:v>3.0264156500779005</c:v>
                </c:pt>
                <c:pt idx="557">
                  <c:v>3.0108129194062014</c:v>
                </c:pt>
                <c:pt idx="558">
                  <c:v>2.9942931200472653</c:v>
                </c:pt>
                <c:pt idx="559">
                  <c:v>2.9768612837952033</c:v>
                </c:pt>
                <c:pt idx="560">
                  <c:v>2.9585227202430087</c:v>
                </c:pt>
                <c:pt idx="561">
                  <c:v>2.9392830151653073</c:v>
                </c:pt>
                <c:pt idx="562">
                  <c:v>2.9191480288169704</c:v>
                </c:pt>
                <c:pt idx="563">
                  <c:v>2.898123894148132</c:v>
                </c:pt>
                <c:pt idx="564">
                  <c:v>2.8762170149361426</c:v>
                </c:pt>
                <c:pt idx="565">
                  <c:v>2.853434063835032</c:v>
                </c:pt>
                <c:pt idx="566">
                  <c:v>2.8297819803430748</c:v>
                </c:pt>
                <c:pt idx="567">
                  <c:v>2.8052679686890754</c:v>
                </c:pt>
                <c:pt idx="568">
                  <c:v>2.7798994956380194</c:v>
                </c:pt>
                <c:pt idx="569">
                  <c:v>2.7536842882167591</c:v>
                </c:pt>
                <c:pt idx="570">
                  <c:v>2.7266303313604299</c:v>
                </c:pt>
                <c:pt idx="571">
                  <c:v>2.6987458654802938</c:v>
                </c:pt>
                <c:pt idx="572">
                  <c:v>2.6700393839537888</c:v>
                </c:pt>
                <c:pt idx="573">
                  <c:v>2.640519630537514</c:v>
                </c:pt>
                <c:pt idx="574">
                  <c:v>2.6101955967039485</c:v>
                </c:pt>
                <c:pt idx="575">
                  <c:v>2.579076518902736</c:v>
                </c:pt>
                <c:pt idx="576">
                  <c:v>2.547171875747317</c:v>
                </c:pt>
                <c:pt idx="577">
                  <c:v>2.5144913851278496</c:v>
                </c:pt>
                <c:pt idx="578">
                  <c:v>2.4810450012511915</c:v>
                </c:pt>
                <c:pt idx="579">
                  <c:v>2.4468429116089578</c:v>
                </c:pt>
                <c:pt idx="580">
                  <c:v>2.411895533874477</c:v>
                </c:pt>
                <c:pt idx="581">
                  <c:v>2.3762135127296546</c:v>
                </c:pt>
                <c:pt idx="582">
                  <c:v>2.3398077166227105</c:v>
                </c:pt>
                <c:pt idx="583">
                  <c:v>2.3026892344577092</c:v>
                </c:pt>
                <c:pt idx="584">
                  <c:v>2.2648693722170017</c:v>
                </c:pt>
                <c:pt idx="585">
                  <c:v>2.2263596495174944</c:v>
                </c:pt>
                <c:pt idx="586">
                  <c:v>2.1871717961018815</c:v>
                </c:pt>
                <c:pt idx="587">
                  <c:v>2.1473177482658592</c:v>
                </c:pt>
                <c:pt idx="588">
                  <c:v>2.106809645222421</c:v>
                </c:pt>
                <c:pt idx="589">
                  <c:v>2.0656598254043748</c:v>
                </c:pt>
                <c:pt idx="590">
                  <c:v>2.02388082270613</c:v>
                </c:pt>
                <c:pt idx="591">
                  <c:v>1.9814853626660074</c:v>
                </c:pt>
                <c:pt idx="592">
                  <c:v>1.9384863585901138</c:v>
                </c:pt>
                <c:pt idx="593">
                  <c:v>1.8948969076190865</c:v>
                </c:pt>
                <c:pt idx="594">
                  <c:v>1.8507302867387931</c:v>
                </c:pt>
                <c:pt idx="595">
                  <c:v>1.8059999487362695</c:v>
                </c:pt>
                <c:pt idx="596">
                  <c:v>1.760719518102136</c:v>
                </c:pt>
                <c:pt idx="597">
                  <c:v>1.714902786880655</c:v>
                </c:pt>
                <c:pt idx="598">
                  <c:v>1.6685637104688262</c:v>
                </c:pt>
                <c:pt idx="599">
                  <c:v>1.6217164033656513</c:v>
                </c:pt>
                <c:pt idx="600">
                  <c:v>1.5743751348730093</c:v>
                </c:pt>
                <c:pt idx="601">
                  <c:v>1.5265543247493207</c:v>
                </c:pt>
                <c:pt idx="602">
                  <c:v>1.4782685388174097</c:v>
                </c:pt>
                <c:pt idx="603">
                  <c:v>1.4295324845278994</c:v>
                </c:pt>
                <c:pt idx="604">
                  <c:v>1.3803610064794061</c:v>
                </c:pt>
                <c:pt idx="605">
                  <c:v>1.3307690818970355</c:v>
                </c:pt>
                <c:pt idx="606">
                  <c:v>1.2807718160704171</c:v>
                </c:pt>
                <c:pt idx="607">
                  <c:v>1.2303844377527695</c:v>
                </c:pt>
                <c:pt idx="608">
                  <c:v>1.1796222945223462</c:v>
                </c:pt>
                <c:pt idx="609">
                  <c:v>1.1285008481076901</c:v>
                </c:pt>
                <c:pt idx="610">
                  <c:v>1.0770356696781194</c:v>
                </c:pt>
                <c:pt idx="611">
                  <c:v>1.0252424351008775</c:v>
                </c:pt>
                <c:pt idx="612">
                  <c:v>0.97313692016639519</c:v>
                </c:pt>
                <c:pt idx="613">
                  <c:v>0.9207349957831138</c:v>
                </c:pt>
                <c:pt idx="614">
                  <c:v>0.8680526231433392</c:v>
                </c:pt>
                <c:pt idx="615">
                  <c:v>0.81510584886159387</c:v>
                </c:pt>
                <c:pt idx="616">
                  <c:v>0.76191080008695133</c:v>
                </c:pt>
                <c:pt idx="617">
                  <c:v>0.70848367959084013</c:v>
                </c:pt>
                <c:pt idx="618">
                  <c:v>0.65484076083181364</c:v>
                </c:pt>
                <c:pt idx="619">
                  <c:v>0.6009983829987896</c:v>
                </c:pt>
                <c:pt idx="620">
                  <c:v>0.54697294603426816</c:v>
                </c:pt>
                <c:pt idx="621">
                  <c:v>0.49278090563904531</c:v>
                </c:pt>
                <c:pt idx="622">
                  <c:v>0.43843876825994266</c:v>
                </c:pt>
                <c:pt idx="623">
                  <c:v>0.38396308606208018</c:v>
                </c:pt>
                <c:pt idx="624">
                  <c:v>0.3293704518872243</c:v>
                </c:pt>
                <c:pt idx="625">
                  <c:v>0.27467749419974508</c:v>
                </c:pt>
                <c:pt idx="626">
                  <c:v>0.21990087202172393</c:v>
                </c:pt>
                <c:pt idx="627">
                  <c:v>0.16505726985875349</c:v>
                </c:pt>
                <c:pt idx="628">
                  <c:v>0.11016339261797517</c:v>
                </c:pt>
                <c:pt idx="629">
                  <c:v>5.5235960519902851E-2</c:v>
                </c:pt>
                <c:pt idx="630">
                  <c:v>2.9170400558209538E-4</c:v>
                </c:pt>
                <c:pt idx="631">
                  <c:v>-5.4652641359366386E-2</c:v>
                </c:pt>
                <c:pt idx="632">
                  <c:v>-0.10958033998224757</c:v>
                </c:pt>
                <c:pt idx="633">
                  <c:v>-0.16447466134084299</c:v>
                </c:pt>
                <c:pt idx="634">
                  <c:v>-0.21931888507936137</c:v>
                </c:pt>
                <c:pt idx="635">
                  <c:v>-0.27409630610133456</c:v>
                </c:pt>
                <c:pt idx="636">
                  <c:v>-0.32879023965785142</c:v>
                </c:pt>
                <c:pt idx="637">
                  <c:v>-0.38338402642958069</c:v>
                </c:pt>
                <c:pt idx="638">
                  <c:v>-0.43786103760109168</c:v>
                </c:pt>
                <c:pt idx="639">
                  <c:v>-0.49220467992581279</c:v>
                </c:pt>
                <c:pt idx="640">
                  <c:v>-0.54639840078023827</c:v>
                </c:pt>
                <c:pt idx="641">
                  <c:v>-0.60042569320569239</c:v>
                </c:pt>
                <c:pt idx="642">
                  <c:v>-0.65427010093621307</c:v>
                </c:pt>
                <c:pt idx="643">
                  <c:v>-0.70791522341102109</c:v>
                </c:pt>
                <c:pt idx="644">
                  <c:v>-0.7613447207699543</c:v>
                </c:pt>
                <c:pt idx="645">
                  <c:v>-0.81454231883049744</c:v>
                </c:pt>
                <c:pt idx="646">
                  <c:v>-0.8674918140447222</c:v>
                </c:pt>
                <c:pt idx="647">
                  <c:v>-0.92017707843478191</c:v>
                </c:pt>
                <c:pt idx="648">
                  <c:v>-0.97258206450535856</c:v>
                </c:pt>
                <c:pt idx="649">
                  <c:v>-1.0246908101315715</c:v>
                </c:pt>
                <c:pt idx="650">
                  <c:v>-1.0764874434209475</c:v>
                </c:pt>
                <c:pt idx="651">
                  <c:v>-1.1279561875478288</c:v>
                </c:pt>
                <c:pt idx="652">
                  <c:v>-1.1790813655588925</c:v>
                </c:pt>
                <c:pt idx="653">
                  <c:v>-1.2298474051482071</c:v>
                </c:pt>
                <c:pt idx="654">
                  <c:v>-1.2802388434004282</c:v>
                </c:pt>
                <c:pt idx="655">
                  <c:v>-1.3302403315006879</c:v>
                </c:pt>
                <c:pt idx="656">
                  <c:v>-1.3798366394096899</c:v>
                </c:pt>
                <c:pt idx="657">
                  <c:v>-1.4290126605026805</c:v>
                </c:pt>
                <c:pt idx="658">
                  <c:v>-1.4777534161707873</c:v>
                </c:pt>
                <c:pt idx="659">
                  <c:v>-1.5260440603833827</c:v>
                </c:pt>
                <c:pt idx="660">
                  <c:v>-1.5738698842100618</c:v>
                </c:pt>
                <c:pt idx="661">
                  <c:v>-1.6212163203008607</c:v>
                </c:pt>
                <c:pt idx="662">
                  <c:v>-1.6680689473233512</c:v>
                </c:pt>
                <c:pt idx="663">
                  <c:v>-1.7144134943552578</c:v>
                </c:pt>
                <c:pt idx="664">
                  <c:v>-1.7602358452312645</c:v>
                </c:pt>
                <c:pt idx="665">
                  <c:v>-1.8055220428426801</c:v>
                </c:pt>
                <c:pt idx="666">
                  <c:v>-1.8502582933886595</c:v>
                </c:pt>
                <c:pt idx="667">
                  <c:v>-1.8944309705776798</c:v>
                </c:pt>
                <c:pt idx="668">
                  <c:v>-1.9380266197779967</c:v>
                </c:pt>
                <c:pt idx="669">
                  <c:v>-1.9810319621158139</c:v>
                </c:pt>
                <c:pt idx="670">
                  <c:v>-2.0234338985199178</c:v>
                </c:pt>
                <c:pt idx="671">
                  <c:v>-2.0652195137115466</c:v>
                </c:pt>
                <c:pt idx="672">
                  <c:v>-2.1063760801382765</c:v>
                </c:pt>
                <c:pt idx="673">
                  <c:v>-2.14689106185073</c:v>
                </c:pt>
                <c:pt idx="674">
                  <c:v>-2.1867521183209209</c:v>
                </c:pt>
                <c:pt idx="675">
                  <c:v>-2.2259471082010776</c:v>
                </c:pt>
                <c:pt idx="676">
                  <c:v>-2.2644640930217976</c:v>
                </c:pt>
                <c:pt idx="677">
                  <c:v>-2.3022913408284054</c:v>
                </c:pt>
                <c:pt idx="678">
                  <c:v>-2.3394173297544101</c:v>
                </c:pt>
                <c:pt idx="679">
                  <c:v>-2.37583075153097</c:v>
                </c:pt>
                <c:pt idx="680">
                  <c:v>-2.4115205149312953</c:v>
                </c:pt>
                <c:pt idx="681">
                  <c:v>-2.4464757491489486</c:v>
                </c:pt>
                <c:pt idx="682">
                  <c:v>-2.4806858071090003</c:v>
                </c:pt>
                <c:pt idx="683">
                  <c:v>-2.5141402687110324</c:v>
                </c:pt>
                <c:pt idx="684">
                  <c:v>-2.5468289440030327</c:v>
                </c:pt>
                <c:pt idx="685">
                  <c:v>-2.5787418762851511</c:v>
                </c:pt>
                <c:pt idx="686">
                  <c:v>-2.6098693451424388</c:v>
                </c:pt>
                <c:pt idx="687">
                  <c:v>-2.6402018694055989</c:v>
                </c:pt>
                <c:pt idx="688">
                  <c:v>-2.6697302100388787</c:v>
                </c:pt>
                <c:pt idx="689">
                  <c:v>-2.6984453729542044</c:v>
                </c:pt>
                <c:pt idx="690">
                  <c:v>-2.7263386117506982</c:v>
                </c:pt>
                <c:pt idx="691">
                  <c:v>-2.7534014303787626</c:v>
                </c:pt>
                <c:pt idx="692">
                  <c:v>-2.77962558572791</c:v>
                </c:pt>
                <c:pt idx="693">
                  <c:v>-2.8050030901375465</c:v>
                </c:pt>
                <c:pt idx="694">
                  <c:v>-2.8295262138299404</c:v>
                </c:pt>
                <c:pt idx="695">
                  <c:v>-2.8531874872646554</c:v>
                </c:pt>
                <c:pt idx="696">
                  <c:v>-2.8759797034137042</c:v>
                </c:pt>
                <c:pt idx="697">
                  <c:v>-2.8978959199567558</c:v>
                </c:pt>
                <c:pt idx="698">
                  <c:v>-2.9189294613957091</c:v>
                </c:pt>
                <c:pt idx="699">
                  <c:v>-2.9390739210879877</c:v>
                </c:pt>
                <c:pt idx="700">
                  <c:v>-2.9583231631979561</c:v>
                </c:pt>
                <c:pt idx="701">
                  <c:v>-2.9766713245658396</c:v>
                </c:pt>
                <c:pt idx="702">
                  <c:v>-2.9941128164935993</c:v>
                </c:pt>
                <c:pt idx="703">
                  <c:v>-3.0106423264472029</c:v>
                </c:pt>
                <c:pt idx="704">
                  <c:v>-3.0262548196747741</c:v>
                </c:pt>
                <c:pt idx="705">
                  <c:v>-3.0409455407401378</c:v>
                </c:pt>
                <c:pt idx="706">
                  <c:v>-3.05471001497129</c:v>
                </c:pt>
                <c:pt idx="707">
                  <c:v>-3.0675440498233422</c:v>
                </c:pt>
                <c:pt idx="708">
                  <c:v>-3.0794437361555396</c:v>
                </c:pt>
                <c:pt idx="709">
                  <c:v>-3.0904054494219477</c:v>
                </c:pt>
                <c:pt idx="710">
                  <c:v>-3.100425850775463</c:v>
                </c:pt>
                <c:pt idx="711">
                  <c:v>-3.1095018880847971</c:v>
                </c:pt>
                <c:pt idx="712">
                  <c:v>-3.1176307968641299</c:v>
                </c:pt>
                <c:pt idx="713">
                  <c:v>-3.1248101011151528</c:v>
                </c:pt>
                <c:pt idx="714">
                  <c:v>-3.1310376140812286</c:v>
                </c:pt>
                <c:pt idx="715">
                  <c:v>-3.1363114389134714</c:v>
                </c:pt>
                <c:pt idx="716">
                  <c:v>-3.1406299692485002</c:v>
                </c:pt>
                <c:pt idx="717">
                  <c:v>-3.1439918896977308</c:v>
                </c:pt>
                <c:pt idx="718">
                  <c:v>-3.1463961762480306</c:v>
                </c:pt>
                <c:pt idx="719">
                  <c:v>-3.14784209657362</c:v>
                </c:pt>
                <c:pt idx="720">
                  <c:v>-3.1483292102591416</c:v>
                </c:pt>
                <c:pt idx="721">
                  <c:v>-3.1478573689337987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91616"/>
        <c:axId val="141815808"/>
      </c:scatterChart>
      <c:valAx>
        <c:axId val="13659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1815808"/>
        <c:crosses val="autoZero"/>
        <c:crossBetween val="midCat"/>
      </c:valAx>
      <c:valAx>
        <c:axId val="14181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5916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R</c:v>
          </c:tx>
          <c:spPr>
            <a:ln w="25400">
              <a:tailEnd type="stealth"/>
            </a:ln>
          </c:spPr>
          <c:marker>
            <c:symbol val="none"/>
          </c:marker>
          <c:xVal>
            <c:numRef>
              <c:f>Reihenkompensation!$Z$22:$AA$22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Reihenkompensation!$AB$22:$AC$22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XL</c:v>
          </c:tx>
          <c:spPr>
            <a:ln w="25400">
              <a:tailEnd type="stealth"/>
            </a:ln>
          </c:spPr>
          <c:marker>
            <c:symbol val="none"/>
          </c:marker>
          <c:xVal>
            <c:numRef>
              <c:f>Reihenkompensation!$Z$23:$AA$23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Reihenkompensation!$AB$23:$AC$23</c:f>
              <c:numCache>
                <c:formatCode>General</c:formatCode>
                <c:ptCount val="2"/>
                <c:pt idx="0">
                  <c:v>0</c:v>
                </c:pt>
                <c:pt idx="1">
                  <c:v>6</c:v>
                </c:pt>
              </c:numCache>
            </c:numRef>
          </c:yVal>
          <c:smooth val="0"/>
        </c:ser>
        <c:ser>
          <c:idx val="2"/>
          <c:order val="2"/>
          <c:tx>
            <c:v>XC</c:v>
          </c:tx>
          <c:spPr>
            <a:ln w="25400">
              <a:tailEnd type="stealth"/>
            </a:ln>
          </c:spPr>
          <c:marker>
            <c:symbol val="none"/>
          </c:marker>
          <c:xVal>
            <c:numRef>
              <c:f>Reihenkompensation!$Z$24:$AA$24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Reihenkompensation!$AB$24:$AC$24</c:f>
              <c:numCache>
                <c:formatCode>General</c:formatCode>
                <c:ptCount val="2"/>
                <c:pt idx="0">
                  <c:v>6</c:v>
                </c:pt>
                <c:pt idx="1">
                  <c:v>5</c:v>
                </c:pt>
              </c:numCache>
            </c:numRef>
          </c:yVal>
          <c:smooth val="0"/>
        </c:ser>
        <c:ser>
          <c:idx val="3"/>
          <c:order val="3"/>
          <c:tx>
            <c:v>Z</c:v>
          </c:tx>
          <c:spPr>
            <a:ln w="25400">
              <a:tailEnd type="stealth"/>
            </a:ln>
          </c:spPr>
          <c:marker>
            <c:symbol val="none"/>
          </c:marker>
          <c:xVal>
            <c:numRef>
              <c:f>Reihenkompensation!$Z$25:$AA$25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Reihenkompensation!$AB$25:$AC$25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</c:ser>
        <c:ser>
          <c:idx val="4"/>
          <c:order val="4"/>
          <c:tx>
            <c:v>.</c:v>
          </c:tx>
          <c:spPr>
            <a:ln>
              <a:noFill/>
            </a:ln>
          </c:spPr>
          <c:marker>
            <c:symbol val="none"/>
          </c:marker>
          <c:xVal>
            <c:numRef>
              <c:f>Reihenkompensation!$Z$26:$AA$26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Reihenkompensation!$AB$26:$AC$26</c:f>
              <c:numCache>
                <c:formatCode>General</c:formatCode>
                <c:ptCount val="2"/>
                <c:pt idx="0">
                  <c:v>-1</c:v>
                </c:pt>
                <c:pt idx="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18912"/>
        <c:axId val="144121216"/>
      </c:scatterChart>
      <c:valAx>
        <c:axId val="1441189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4121216"/>
        <c:crosses val="autoZero"/>
        <c:crossBetween val="midCat"/>
      </c:valAx>
      <c:valAx>
        <c:axId val="144121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118912"/>
        <c:crosses val="autoZero"/>
        <c:crossBetween val="midCat"/>
      </c:valAx>
    </c:plotArea>
    <c:legend>
      <c:legendPos val="r"/>
      <c:legendEntry>
        <c:idx val="4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$L$7" max="10" page="10" val="3"/>
</file>

<file path=xl/ctrlProps/ctrlProp10.xml><?xml version="1.0" encoding="utf-8"?>
<formControlPr xmlns="http://schemas.microsoft.com/office/spreadsheetml/2009/9/main" objectType="Spin" dx="16" fmlaLink="$K$13" max="1000" page="10" val="69"/>
</file>

<file path=xl/ctrlProps/ctrlProp11.xml><?xml version="1.0" encoding="utf-8"?>
<formControlPr xmlns="http://schemas.microsoft.com/office/spreadsheetml/2009/9/main" objectType="Spin" dx="16" fmlaLink="$X$4" max="1000" page="10" val="5"/>
</file>

<file path=xl/ctrlProps/ctrlProp12.xml><?xml version="1.0" encoding="utf-8"?>
<formControlPr xmlns="http://schemas.microsoft.com/office/spreadsheetml/2009/9/main" objectType="Spin" dx="16" fmlaLink="$X$5" max="100" page="10" val="6"/>
</file>

<file path=xl/ctrlProps/ctrlProp13.xml><?xml version="1.0" encoding="utf-8"?>
<formControlPr xmlns="http://schemas.microsoft.com/office/spreadsheetml/2009/9/main" objectType="Spin" dx="16" fmlaLink="$X$6" max="1000" page="10"/>
</file>

<file path=xl/ctrlProps/ctrlProp2.xml><?xml version="1.0" encoding="utf-8"?>
<formControlPr xmlns="http://schemas.microsoft.com/office/spreadsheetml/2009/9/main" objectType="Spin" dx="16" fmlaLink="$N$7" inc="5" max="720" page="10" val="360"/>
</file>

<file path=xl/ctrlProps/ctrlProp3.xml><?xml version="1.0" encoding="utf-8"?>
<formControlPr xmlns="http://schemas.microsoft.com/office/spreadsheetml/2009/9/main" objectType="Spin" dx="16" fmlaLink="$L$7" max="10" page="10" val="8"/>
</file>

<file path=xl/ctrlProps/ctrlProp4.xml><?xml version="1.0" encoding="utf-8"?>
<formControlPr xmlns="http://schemas.microsoft.com/office/spreadsheetml/2009/9/main" objectType="Spin" dx="16" fmlaLink="$N$7" inc="5" max="720" page="10" val="365"/>
</file>

<file path=xl/ctrlProps/ctrlProp5.xml><?xml version="1.0" encoding="utf-8"?>
<formControlPr xmlns="http://schemas.microsoft.com/office/spreadsheetml/2009/9/main" objectType="Spin" dx="16" fmlaLink="$L$8" max="10" page="10" val="8"/>
</file>

<file path=xl/ctrlProps/ctrlProp6.xml><?xml version="1.0" encoding="utf-8"?>
<formControlPr xmlns="http://schemas.microsoft.com/office/spreadsheetml/2009/9/main" objectType="Spin" dx="16" fmlaLink="$N$8" inc="5" max="720" page="10" val="340"/>
</file>

<file path=xl/ctrlProps/ctrlProp7.xml><?xml version="1.0" encoding="utf-8"?>
<formControlPr xmlns="http://schemas.microsoft.com/office/spreadsheetml/2009/9/main" objectType="CheckBox" fmlaLink="$O$10" lockText="1" noThreeD="1"/>
</file>

<file path=xl/ctrlProps/ctrlProp8.xml><?xml version="1.0" encoding="utf-8"?>
<formControlPr xmlns="http://schemas.microsoft.com/office/spreadsheetml/2009/9/main" objectType="Spin" dx="16" fmlaLink="$AB$15" max="1000" page="10" val="96"/>
</file>

<file path=xl/ctrlProps/ctrlProp9.xml><?xml version="1.0" encoding="utf-8"?>
<formControlPr xmlns="http://schemas.microsoft.com/office/spreadsheetml/2009/9/main" objectType="Spin" dx="16" fmlaLink="$W$11" max="100" page="10" val="6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ET-Tutorials.de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1.jpeg"/><Relationship Id="rId4" Type="http://schemas.openxmlformats.org/officeDocument/2006/relationships/hyperlink" Target="http://ET-Tutorials.de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1.jpeg"/><Relationship Id="rId5" Type="http://schemas.openxmlformats.org/officeDocument/2006/relationships/hyperlink" Target="http://ET-Tutorials.de" TargetMode="Externa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ET-Tutorials.de" TargetMode="Externa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1.xml"/><Relationship Id="rId5" Type="http://schemas.openxmlformats.org/officeDocument/2006/relationships/image" Target="../media/image3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309561</xdr:colOff>
      <xdr:row>16</xdr:row>
      <xdr:rowOff>157159</xdr:rowOff>
    </xdr:from>
    <xdr:to>
      <xdr:col>4</xdr:col>
      <xdr:colOff>1809750</xdr:colOff>
      <xdr:row>33</xdr:row>
      <xdr:rowOff>180975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19051</xdr:colOff>
      <xdr:row>17</xdr:row>
      <xdr:rowOff>76200</xdr:rowOff>
    </xdr:from>
    <xdr:to>
      <xdr:col>8</xdr:col>
      <xdr:colOff>219076</xdr:colOff>
      <xdr:row>33</xdr:row>
      <xdr:rowOff>38100</xdr:rowOff>
    </xdr:to>
    <xdr:graphicFrame macro="">
      <xdr:nvGraphicFramePr>
        <xdr:cNvPr id="10" name="Diagram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10</xdr:row>
          <xdr:rowOff>9525</xdr:rowOff>
        </xdr:from>
        <xdr:to>
          <xdr:col>1</xdr:col>
          <xdr:colOff>600075</xdr:colOff>
          <xdr:row>15</xdr:row>
          <xdr:rowOff>180975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10</xdr:row>
          <xdr:rowOff>9525</xdr:rowOff>
        </xdr:from>
        <xdr:to>
          <xdr:col>3</xdr:col>
          <xdr:colOff>600075</xdr:colOff>
          <xdr:row>15</xdr:row>
          <xdr:rowOff>180975</xdr:rowOff>
        </xdr:to>
        <xdr:sp macro="" textlink="">
          <xdr:nvSpPr>
            <xdr:cNvPr id="1028" name="Spinne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0</xdr:col>
      <xdr:colOff>352425</xdr:colOff>
      <xdr:row>1</xdr:row>
      <xdr:rowOff>171450</xdr:rowOff>
    </xdr:from>
    <xdr:to>
      <xdr:col>5</xdr:col>
      <xdr:colOff>1724025</xdr:colOff>
      <xdr:row>5</xdr:row>
      <xdr:rowOff>114300</xdr:rowOff>
    </xdr:to>
    <xdr:pic>
      <xdr:nvPicPr>
        <xdr:cNvPr id="8" name="Grafik 7" descr="header image preview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716"/>
        <a:stretch/>
      </xdr:blipFill>
      <xdr:spPr bwMode="auto">
        <a:xfrm>
          <a:off x="352425" y="361950"/>
          <a:ext cx="61055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15</xdr:row>
      <xdr:rowOff>285751</xdr:rowOff>
    </xdr:from>
    <xdr:to>
      <xdr:col>4</xdr:col>
      <xdr:colOff>590550</xdr:colOff>
      <xdr:row>32</xdr:row>
      <xdr:rowOff>104776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695325</xdr:colOff>
      <xdr:row>16</xdr:row>
      <xdr:rowOff>9525</xdr:rowOff>
    </xdr:from>
    <xdr:to>
      <xdr:col>6</xdr:col>
      <xdr:colOff>104775</xdr:colOff>
      <xdr:row>32</xdr:row>
      <xdr:rowOff>85725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342900</xdr:colOff>
          <xdr:row>6</xdr:row>
          <xdr:rowOff>114300</xdr:rowOff>
        </xdr:from>
        <xdr:to>
          <xdr:col>2</xdr:col>
          <xdr:colOff>304800</xdr:colOff>
          <xdr:row>13</xdr:row>
          <xdr:rowOff>0</xdr:rowOff>
        </xdr:to>
        <xdr:sp macro="" textlink="">
          <xdr:nvSpPr>
            <xdr:cNvPr id="4097" name="Spinner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6</xdr:row>
          <xdr:rowOff>104775</xdr:rowOff>
        </xdr:from>
        <xdr:to>
          <xdr:col>2</xdr:col>
          <xdr:colOff>1038225</xdr:colOff>
          <xdr:row>13</xdr:row>
          <xdr:rowOff>0</xdr:rowOff>
        </xdr:to>
        <xdr:sp macro="" textlink="">
          <xdr:nvSpPr>
            <xdr:cNvPr id="4098" name="Spinner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419100</xdr:colOff>
          <xdr:row>6</xdr:row>
          <xdr:rowOff>123825</xdr:rowOff>
        </xdr:from>
        <xdr:to>
          <xdr:col>4</xdr:col>
          <xdr:colOff>180975</xdr:colOff>
          <xdr:row>13</xdr:row>
          <xdr:rowOff>0</xdr:rowOff>
        </xdr:to>
        <xdr:sp macro="" textlink="">
          <xdr:nvSpPr>
            <xdr:cNvPr id="4099" name="Spinner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323850</xdr:colOff>
          <xdr:row>6</xdr:row>
          <xdr:rowOff>142875</xdr:rowOff>
        </xdr:from>
        <xdr:to>
          <xdr:col>4</xdr:col>
          <xdr:colOff>885825</xdr:colOff>
          <xdr:row>13</xdr:row>
          <xdr:rowOff>0</xdr:rowOff>
        </xdr:to>
        <xdr:sp macro="" textlink="">
          <xdr:nvSpPr>
            <xdr:cNvPr id="4100" name="Spinner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14</xdr:row>
          <xdr:rowOff>276225</xdr:rowOff>
        </xdr:from>
        <xdr:to>
          <xdr:col>4</xdr:col>
          <xdr:colOff>1438275</xdr:colOff>
          <xdr:row>16</xdr:row>
          <xdr:rowOff>38100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Leistung anzeigen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419100</xdr:colOff>
      <xdr:row>16</xdr:row>
      <xdr:rowOff>19049</xdr:rowOff>
    </xdr:from>
    <xdr:to>
      <xdr:col>7</xdr:col>
      <xdr:colOff>2924176</xdr:colOff>
      <xdr:row>32</xdr:row>
      <xdr:rowOff>133350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419100</xdr:colOff>
      <xdr:row>0</xdr:row>
      <xdr:rowOff>152400</xdr:rowOff>
    </xdr:from>
    <xdr:to>
      <xdr:col>5</xdr:col>
      <xdr:colOff>1019175</xdr:colOff>
      <xdr:row>4</xdr:row>
      <xdr:rowOff>95250</xdr:rowOff>
    </xdr:to>
    <xdr:pic>
      <xdr:nvPicPr>
        <xdr:cNvPr id="11" name="Grafik 10" descr="header image preview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716"/>
        <a:stretch/>
      </xdr:blipFill>
      <xdr:spPr bwMode="auto">
        <a:xfrm>
          <a:off x="419100" y="342900"/>
          <a:ext cx="61055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1476376</xdr:colOff>
      <xdr:row>5</xdr:row>
      <xdr:rowOff>219076</xdr:rowOff>
    </xdr:from>
    <xdr:to>
      <xdr:col>5</xdr:col>
      <xdr:colOff>2743200</xdr:colOff>
      <xdr:row>9</xdr:row>
      <xdr:rowOff>152401</xdr:rowOff>
    </xdr:to>
    <xdr:sp macro="" textlink="">
      <xdr:nvSpPr>
        <xdr:cNvPr id="4" name="Rechteck 3"/>
        <xdr:cNvSpPr/>
      </xdr:nvSpPr>
      <xdr:spPr>
        <a:xfrm>
          <a:off x="4829176" y="1314451"/>
          <a:ext cx="3419474" cy="10858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1485901</xdr:colOff>
      <xdr:row>10</xdr:row>
      <xdr:rowOff>76201</xdr:rowOff>
    </xdr:from>
    <xdr:to>
      <xdr:col>5</xdr:col>
      <xdr:colOff>2733675</xdr:colOff>
      <xdr:row>12</xdr:row>
      <xdr:rowOff>152400</xdr:rowOff>
    </xdr:to>
    <xdr:sp macro="" textlink="">
      <xdr:nvSpPr>
        <xdr:cNvPr id="13" name="Rechteck 12"/>
        <xdr:cNvSpPr/>
      </xdr:nvSpPr>
      <xdr:spPr>
        <a:xfrm>
          <a:off x="4838701" y="2686051"/>
          <a:ext cx="3400424" cy="95249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161925</xdr:colOff>
      <xdr:row>10</xdr:row>
      <xdr:rowOff>76200</xdr:rowOff>
    </xdr:from>
    <xdr:to>
      <xdr:col>7</xdr:col>
      <xdr:colOff>2486025</xdr:colOff>
      <xdr:row>13</xdr:row>
      <xdr:rowOff>0</xdr:rowOff>
    </xdr:to>
    <xdr:sp macro="" textlink="">
      <xdr:nvSpPr>
        <xdr:cNvPr id="15" name="Rechteck 14"/>
        <xdr:cNvSpPr/>
      </xdr:nvSpPr>
      <xdr:spPr>
        <a:xfrm>
          <a:off x="8420100" y="2686050"/>
          <a:ext cx="3086100" cy="12287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19</xdr:row>
      <xdr:rowOff>80961</xdr:rowOff>
    </xdr:from>
    <xdr:to>
      <xdr:col>8</xdr:col>
      <xdr:colOff>457200</xdr:colOff>
      <xdr:row>35</xdr:row>
      <xdr:rowOff>180975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390526</xdr:colOff>
      <xdr:row>19</xdr:row>
      <xdr:rowOff>61912</xdr:rowOff>
    </xdr:from>
    <xdr:to>
      <xdr:col>14</xdr:col>
      <xdr:colOff>781050</xdr:colOff>
      <xdr:row>35</xdr:row>
      <xdr:rowOff>171450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285750</xdr:rowOff>
        </xdr:from>
        <xdr:to>
          <xdr:col>2</xdr:col>
          <xdr:colOff>0</xdr:colOff>
          <xdr:row>13</xdr:row>
          <xdr:rowOff>9525</xdr:rowOff>
        </xdr:to>
        <xdr:sp macro="" textlink="">
          <xdr:nvSpPr>
            <xdr:cNvPr id="2049" name="Spinner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9</xdr:row>
          <xdr:rowOff>285750</xdr:rowOff>
        </xdr:from>
        <xdr:to>
          <xdr:col>4</xdr:col>
          <xdr:colOff>19050</xdr:colOff>
          <xdr:row>12</xdr:row>
          <xdr:rowOff>276225</xdr:rowOff>
        </xdr:to>
        <xdr:sp macro="" textlink="">
          <xdr:nvSpPr>
            <xdr:cNvPr id="2051" name="Spinner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10</xdr:row>
          <xdr:rowOff>9525</xdr:rowOff>
        </xdr:from>
        <xdr:to>
          <xdr:col>6</xdr:col>
          <xdr:colOff>9525</xdr:colOff>
          <xdr:row>12</xdr:row>
          <xdr:rowOff>285750</xdr:rowOff>
        </xdr:to>
        <xdr:sp macro="" textlink="">
          <xdr:nvSpPr>
            <xdr:cNvPr id="2052" name="Spinner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14</xdr:col>
      <xdr:colOff>1743075</xdr:colOff>
      <xdr:row>7</xdr:row>
      <xdr:rowOff>133352</xdr:rowOff>
    </xdr:from>
    <xdr:to>
      <xdr:col>17</xdr:col>
      <xdr:colOff>617679</xdr:colOff>
      <xdr:row>12</xdr:row>
      <xdr:rowOff>285750</xdr:rowOff>
    </xdr:to>
    <xdr:pic>
      <xdr:nvPicPr>
        <xdr:cNvPr id="5" name="Grafik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9379" t="22595" r="48535" b="46846"/>
        <a:stretch/>
      </xdr:blipFill>
      <xdr:spPr>
        <a:xfrm>
          <a:off x="10944225" y="1981202"/>
          <a:ext cx="2141679" cy="1666873"/>
        </a:xfrm>
        <a:prstGeom prst="rect">
          <a:avLst/>
        </a:prstGeom>
      </xdr:spPr>
    </xdr:pic>
    <xdr:clientData/>
  </xdr:twoCellAnchor>
  <xdr:twoCellAnchor>
    <xdr:from>
      <xdr:col>14</xdr:col>
      <xdr:colOff>1495424</xdr:colOff>
      <xdr:row>19</xdr:row>
      <xdr:rowOff>123824</xdr:rowOff>
    </xdr:from>
    <xdr:to>
      <xdr:col>22</xdr:col>
      <xdr:colOff>133350</xdr:colOff>
      <xdr:row>35</xdr:row>
      <xdr:rowOff>95250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403225</xdr:colOff>
      <xdr:row>1</xdr:row>
      <xdr:rowOff>161925</xdr:rowOff>
    </xdr:from>
    <xdr:to>
      <xdr:col>10</xdr:col>
      <xdr:colOff>688975</xdr:colOff>
      <xdr:row>5</xdr:row>
      <xdr:rowOff>104775</xdr:rowOff>
    </xdr:to>
    <xdr:pic>
      <xdr:nvPicPr>
        <xdr:cNvPr id="9" name="Grafik 8" descr="header image preview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716"/>
        <a:stretch/>
      </xdr:blipFill>
      <xdr:spPr bwMode="auto">
        <a:xfrm>
          <a:off x="403225" y="352425"/>
          <a:ext cx="60674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1114425</xdr:colOff>
      <xdr:row>14</xdr:row>
      <xdr:rowOff>76200</xdr:rowOff>
    </xdr:from>
    <xdr:to>
      <xdr:col>9</xdr:col>
      <xdr:colOff>438150</xdr:colOff>
      <xdr:row>17</xdr:row>
      <xdr:rowOff>19050</xdr:rowOff>
    </xdr:to>
    <xdr:sp macro="" textlink="">
      <xdr:nvSpPr>
        <xdr:cNvPr id="8" name="Rechteck 7"/>
        <xdr:cNvSpPr/>
      </xdr:nvSpPr>
      <xdr:spPr>
        <a:xfrm>
          <a:off x="1114425" y="3524250"/>
          <a:ext cx="4343400" cy="7239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19</xdr:row>
      <xdr:rowOff>80961</xdr:rowOff>
    </xdr:from>
    <xdr:to>
      <xdr:col>8</xdr:col>
      <xdr:colOff>457200</xdr:colOff>
      <xdr:row>35</xdr:row>
      <xdr:rowOff>180975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390526</xdr:colOff>
      <xdr:row>19</xdr:row>
      <xdr:rowOff>61912</xdr:rowOff>
    </xdr:from>
    <xdr:to>
      <xdr:col>14</xdr:col>
      <xdr:colOff>781050</xdr:colOff>
      <xdr:row>35</xdr:row>
      <xdr:rowOff>171450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285750</xdr:rowOff>
        </xdr:from>
        <xdr:to>
          <xdr:col>2</xdr:col>
          <xdr:colOff>0</xdr:colOff>
          <xdr:row>13</xdr:row>
          <xdr:rowOff>9525</xdr:rowOff>
        </xdr:to>
        <xdr:sp macro="" textlink="">
          <xdr:nvSpPr>
            <xdr:cNvPr id="6145" name="Spinner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9</xdr:row>
          <xdr:rowOff>285750</xdr:rowOff>
        </xdr:from>
        <xdr:to>
          <xdr:col>4</xdr:col>
          <xdr:colOff>19050</xdr:colOff>
          <xdr:row>12</xdr:row>
          <xdr:rowOff>276225</xdr:rowOff>
        </xdr:to>
        <xdr:sp macro="" textlink="">
          <xdr:nvSpPr>
            <xdr:cNvPr id="6146" name="Spinner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10</xdr:row>
          <xdr:rowOff>9525</xdr:rowOff>
        </xdr:from>
        <xdr:to>
          <xdr:col>6</xdr:col>
          <xdr:colOff>9525</xdr:colOff>
          <xdr:row>12</xdr:row>
          <xdr:rowOff>285750</xdr:rowOff>
        </xdr:to>
        <xdr:sp macro="" textlink="">
          <xdr:nvSpPr>
            <xdr:cNvPr id="6147" name="Spinner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 editAs="oneCell">
    <xdr:from>
      <xdr:col>0</xdr:col>
      <xdr:colOff>403225</xdr:colOff>
      <xdr:row>1</xdr:row>
      <xdr:rowOff>161925</xdr:rowOff>
    </xdr:from>
    <xdr:to>
      <xdr:col>10</xdr:col>
      <xdr:colOff>688975</xdr:colOff>
      <xdr:row>5</xdr:row>
      <xdr:rowOff>104775</xdr:rowOff>
    </xdr:to>
    <xdr:pic>
      <xdr:nvPicPr>
        <xdr:cNvPr id="9" name="Grafik 8" descr="header image preview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2716"/>
        <a:stretch/>
      </xdr:blipFill>
      <xdr:spPr bwMode="auto">
        <a:xfrm>
          <a:off x="403225" y="352425"/>
          <a:ext cx="60674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142875</xdr:colOff>
      <xdr:row>4</xdr:row>
      <xdr:rowOff>38100</xdr:rowOff>
    </xdr:from>
    <xdr:to>
      <xdr:col>18</xdr:col>
      <xdr:colOff>0</xdr:colOff>
      <xdr:row>16</xdr:row>
      <xdr:rowOff>180975</xdr:rowOff>
    </xdr:to>
    <xdr:pic>
      <xdr:nvPicPr>
        <xdr:cNvPr id="11" name="Grafik 1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3850" y="847725"/>
          <a:ext cx="1381125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895350</xdr:colOff>
      <xdr:row>19</xdr:row>
      <xdr:rowOff>142874</xdr:rowOff>
    </xdr:from>
    <xdr:to>
      <xdr:col>20</xdr:col>
      <xdr:colOff>533400</xdr:colOff>
      <xdr:row>35</xdr:row>
      <xdr:rowOff>38099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://et-tutorials.de/xlsWechselstromZeigerdiagramme" TargetMode="External"/><Relationship Id="rId1" Type="http://schemas.openxmlformats.org/officeDocument/2006/relationships/hyperlink" Target="http://wechselstrom-zeigerdiagramme.de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http://et-tutorials.de/xlsWechselstromZeigerdiagramme" TargetMode="External"/><Relationship Id="rId1" Type="http://schemas.openxmlformats.org/officeDocument/2006/relationships/hyperlink" Target="http://wechselstrom-zeigerdiagramme.de/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10" Type="http://schemas.openxmlformats.org/officeDocument/2006/relationships/ctrlProp" Target="../ctrlProps/ctrlProp7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9.xml"/><Relationship Id="rId2" Type="http://schemas.openxmlformats.org/officeDocument/2006/relationships/hyperlink" Target="http://et-tutorials.de/xlsWechselstromZeigerdiagramme" TargetMode="External"/><Relationship Id="rId1" Type="http://schemas.openxmlformats.org/officeDocument/2006/relationships/hyperlink" Target="http://wechselstrom-zeigerdiagramme.de/" TargetMode="External"/><Relationship Id="rId6" Type="http://schemas.openxmlformats.org/officeDocument/2006/relationships/ctrlProp" Target="../ctrlProps/ctrlProp8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12.xml"/><Relationship Id="rId2" Type="http://schemas.openxmlformats.org/officeDocument/2006/relationships/hyperlink" Target="http://et-tutorials.de/xlsWechselstromZeigerdiagramme" TargetMode="External"/><Relationship Id="rId1" Type="http://schemas.openxmlformats.org/officeDocument/2006/relationships/hyperlink" Target="http://wechselstrom-zeigerdiagramme.de/" TargetMode="External"/><Relationship Id="rId6" Type="http://schemas.openxmlformats.org/officeDocument/2006/relationships/ctrlProp" Target="../ctrlProps/ctrlProp11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AE734"/>
  <sheetViews>
    <sheetView showGridLines="0" workbookViewId="0">
      <selection activeCell="G5" sqref="G5:I5"/>
    </sheetView>
  </sheetViews>
  <sheetFormatPr baseColWidth="10" defaultRowHeight="15" x14ac:dyDescent="0.25"/>
  <cols>
    <col min="1" max="1" width="10.85546875" customWidth="1"/>
    <col min="2" max="4" width="9.28515625" customWidth="1"/>
    <col min="5" max="5" width="32.28515625" customWidth="1"/>
    <col min="6" max="6" width="41.28515625" customWidth="1"/>
    <col min="8" max="8" width="24.28515625" customWidth="1"/>
    <col min="9" max="9" width="49.85546875" customWidth="1"/>
    <col min="10" max="10" width="15.5703125" style="20" customWidth="1"/>
    <col min="11" max="11" width="6.42578125" style="20" customWidth="1"/>
    <col min="12" max="12" width="5.85546875" style="20" customWidth="1"/>
    <col min="13" max="13" width="6.140625" style="20" customWidth="1"/>
    <col min="14" max="14" width="5.42578125" style="20" customWidth="1"/>
    <col min="15" max="15" width="26.85546875" customWidth="1"/>
    <col min="25" max="25" width="6.140625" customWidth="1"/>
    <col min="26" max="26" width="9" customWidth="1"/>
  </cols>
  <sheetData>
    <row r="1" spans="1:31" x14ac:dyDescent="0.25">
      <c r="A1" s="1"/>
      <c r="B1" s="1"/>
      <c r="C1" s="1"/>
      <c r="D1" s="1"/>
      <c r="E1" s="1"/>
    </row>
    <row r="2" spans="1:31" x14ac:dyDescent="0.25">
      <c r="A2" s="1"/>
      <c r="B2" s="1"/>
      <c r="C2" s="1"/>
      <c r="D2" s="1"/>
      <c r="E2" s="1"/>
      <c r="G2" t="s">
        <v>93</v>
      </c>
      <c r="K2" s="20" t="s">
        <v>0</v>
      </c>
      <c r="L2" s="20" t="s">
        <v>1</v>
      </c>
      <c r="M2" s="20" t="s">
        <v>2</v>
      </c>
      <c r="N2" s="20" t="s">
        <v>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5">
      <c r="A3" s="1"/>
      <c r="B3" s="1"/>
      <c r="C3" s="1"/>
      <c r="D3" s="1"/>
      <c r="E3" s="1"/>
      <c r="G3" t="s">
        <v>91</v>
      </c>
      <c r="J3" s="20" t="s">
        <v>3</v>
      </c>
      <c r="K3" s="20">
        <v>-11</v>
      </c>
      <c r="L3" s="20">
        <v>11</v>
      </c>
      <c r="M3" s="20">
        <v>0</v>
      </c>
      <c r="N3" s="20"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8.75" x14ac:dyDescent="0.3">
      <c r="A4" s="1"/>
      <c r="B4" s="1"/>
      <c r="C4" s="1"/>
      <c r="D4" s="1"/>
      <c r="E4" s="1"/>
      <c r="G4" s="26" t="s">
        <v>92</v>
      </c>
      <c r="J4" s="20" t="s">
        <v>4</v>
      </c>
      <c r="K4" s="20">
        <v>0</v>
      </c>
      <c r="L4" s="20">
        <v>0</v>
      </c>
      <c r="M4" s="20">
        <v>-11</v>
      </c>
      <c r="N4" s="20">
        <v>11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/>
      <c r="B5" s="1"/>
      <c r="C5" s="1"/>
      <c r="D5" s="1"/>
      <c r="E5" s="1"/>
      <c r="G5" s="31" t="s">
        <v>94</v>
      </c>
      <c r="H5" s="31"/>
      <c r="I5" s="31"/>
      <c r="J5" s="20" t="s">
        <v>5</v>
      </c>
      <c r="K5" s="20">
        <v>0</v>
      </c>
      <c r="L5" s="20">
        <f>L7*COS(N7*2*3.14/360-2*3.14)</f>
        <v>3</v>
      </c>
      <c r="M5" s="20">
        <v>0</v>
      </c>
      <c r="N5" s="20">
        <f>L7*SIN(N7*2*3.14/360-2*3.14)</f>
        <v>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x14ac:dyDescent="0.25">
      <c r="A6" s="1"/>
      <c r="B6" s="1"/>
      <c r="C6" s="1"/>
      <c r="D6" s="1"/>
      <c r="E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x14ac:dyDescent="0.25">
      <c r="A7" s="1"/>
      <c r="B7" s="1"/>
      <c r="C7" s="1"/>
      <c r="D7" s="1"/>
      <c r="E7" s="1"/>
      <c r="J7" s="20" t="s">
        <v>6</v>
      </c>
      <c r="K7" s="20" t="s">
        <v>7</v>
      </c>
      <c r="L7" s="28">
        <v>3</v>
      </c>
      <c r="M7" s="20">
        <v>720</v>
      </c>
      <c r="N7" s="28">
        <v>360</v>
      </c>
      <c r="O7" s="1"/>
      <c r="P7" s="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x14ac:dyDescent="0.25">
      <c r="A8" s="1"/>
      <c r="B8" s="1"/>
      <c r="C8" s="1"/>
      <c r="D8" s="1"/>
      <c r="E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6.25" x14ac:dyDescent="0.4">
      <c r="A9" s="6"/>
      <c r="B9" s="7" t="s">
        <v>39</v>
      </c>
      <c r="C9" s="2"/>
      <c r="D9" s="8" t="s">
        <v>40</v>
      </c>
      <c r="E9" s="4" t="s">
        <v>10</v>
      </c>
      <c r="F9" s="27" t="str">
        <f>CONCATENATE(L7," V"," ∠ ",N7-360,"°")</f>
        <v>3 V ∠ 0°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x14ac:dyDescent="0.25">
      <c r="A10" s="1"/>
      <c r="B10" s="1"/>
      <c r="C10" s="1"/>
      <c r="D10" s="1"/>
      <c r="E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4" customHeight="1" x14ac:dyDescent="0.55000000000000004">
      <c r="A11" s="1"/>
      <c r="B11" s="1"/>
      <c r="C11" s="1"/>
      <c r="D11" s="1"/>
      <c r="E11" s="4" t="s">
        <v>38</v>
      </c>
      <c r="F11" s="5" t="str">
        <f>CONCATENATE(L7*1.414," V * sin(ωt",IF(N7-360&gt;0,"+",),IF(N7-360&lt;&gt;0,ROUND((N7-360)*2*PI()/360,2),),")")</f>
        <v>4,242 V * sin(ωt)</v>
      </c>
      <c r="O11" s="1"/>
      <c r="P11" s="1"/>
      <c r="Q11" s="1"/>
      <c r="R11" s="1"/>
      <c r="S11" s="1"/>
      <c r="T11" s="1"/>
      <c r="U11" s="1"/>
      <c r="V11" s="1"/>
      <c r="W11" s="1"/>
      <c r="X11" s="1"/>
      <c r="AC11" s="1"/>
      <c r="AD11" s="1"/>
      <c r="AE11" s="1"/>
    </row>
    <row r="12" spans="1:31" x14ac:dyDescent="0.25">
      <c r="A12" s="1"/>
      <c r="B12" s="1"/>
      <c r="C12" s="1"/>
      <c r="D12" s="1"/>
      <c r="E12" s="1"/>
      <c r="J12" s="20" t="s">
        <v>9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3"/>
      <c r="AB12" s="1"/>
      <c r="AC12" s="1"/>
      <c r="AD12" s="1"/>
      <c r="AE12" s="1"/>
    </row>
    <row r="13" spans="1:31" x14ac:dyDescent="0.25">
      <c r="A13" s="1"/>
      <c r="B13" s="1"/>
      <c r="C13" s="1"/>
      <c r="D13" s="1"/>
      <c r="E13" s="1"/>
      <c r="J13" s="20">
        <v>-360</v>
      </c>
      <c r="K13" s="20">
        <f>$L$7*1.414*SIN(J13*2*3.1415/360+$N$7*2*3.1415/360)</f>
        <v>0</v>
      </c>
      <c r="L13" s="20">
        <v>14</v>
      </c>
      <c r="M13" s="20">
        <f>$L$7*1.414*SIN(J13*2*3.1415/360)</f>
        <v>7.8607305130550388E-4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D13" s="1"/>
      <c r="AE13" s="1"/>
    </row>
    <row r="14" spans="1:31" x14ac:dyDescent="0.25">
      <c r="A14" s="1"/>
      <c r="B14" s="1"/>
      <c r="C14" s="1"/>
      <c r="D14" s="1"/>
      <c r="E14" s="1"/>
      <c r="J14" s="20">
        <v>-359</v>
      </c>
      <c r="K14" s="20">
        <f t="shared" ref="K14:K77" si="0">$L$7*1.414*SIN(J14*2*3.1415/360+$N$7*2*3.1415/360)</f>
        <v>7.4030924903243811E-2</v>
      </c>
      <c r="L14" s="20">
        <v>-14</v>
      </c>
      <c r="M14" s="20">
        <f t="shared" ref="M14:M77" si="1">$L$7*1.414*SIN(J14*2*3.1415/360)</f>
        <v>7.4816876967813001E-2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s="1"/>
      <c r="B15" s="1"/>
      <c r="C15" s="1"/>
      <c r="D15" s="1"/>
      <c r="E15" s="1"/>
      <c r="J15" s="20">
        <v>-358</v>
      </c>
      <c r="K15" s="20">
        <f t="shared" si="0"/>
        <v>0.14803930059969711</v>
      </c>
      <c r="M15" s="20">
        <f t="shared" si="1"/>
        <v>0.14882489228303841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x14ac:dyDescent="0.25">
      <c r="A16" s="1"/>
      <c r="B16" s="1"/>
      <c r="C16" s="1"/>
      <c r="D16" s="1"/>
      <c r="E16" s="1"/>
      <c r="J16" s="20">
        <v>-357</v>
      </c>
      <c r="K16" s="20">
        <f t="shared" si="0"/>
        <v>0.22200258475088991</v>
      </c>
      <c r="M16" s="20">
        <f t="shared" si="1"/>
        <v>0.2227875767682809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1"/>
      <c r="B17" s="1"/>
      <c r="C17" s="1"/>
      <c r="D17" s="1"/>
      <c r="E17" s="1"/>
      <c r="J17" s="20">
        <v>-356</v>
      </c>
      <c r="K17" s="20">
        <f t="shared" si="0"/>
        <v>0.29589824875282594</v>
      </c>
      <c r="M17" s="20">
        <f t="shared" si="1"/>
        <v>0.29668240200219742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1"/>
      <c r="B18" s="1"/>
      <c r="C18" s="1"/>
      <c r="D18" s="1"/>
      <c r="E18" s="1"/>
      <c r="J18" s="20">
        <v>-355</v>
      </c>
      <c r="K18" s="20">
        <f t="shared" si="0"/>
        <v>0.36970378459808412</v>
      </c>
      <c r="M18" s="20">
        <f t="shared" si="1"/>
        <v>0.37048686023284877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1"/>
      <c r="B19" s="1"/>
      <c r="C19" s="1"/>
      <c r="D19" s="1"/>
      <c r="E19" s="1"/>
      <c r="J19" s="20">
        <v>-354</v>
      </c>
      <c r="K19" s="20">
        <f t="shared" si="0"/>
        <v>0.44339671173151496</v>
      </c>
      <c r="M19" s="20">
        <f t="shared" si="1"/>
        <v>0.44417847123331783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 t="s">
        <v>8</v>
      </c>
      <c r="AB19" s="1"/>
      <c r="AC19" s="1"/>
      <c r="AD19" s="1"/>
      <c r="AE19" s="1"/>
    </row>
    <row r="20" spans="1:31" x14ac:dyDescent="0.25">
      <c r="A20" s="1"/>
      <c r="B20" s="1"/>
      <c r="C20" s="1"/>
      <c r="D20" s="1"/>
      <c r="E20" s="1"/>
      <c r="J20" s="20">
        <v>-353</v>
      </c>
      <c r="K20" s="20">
        <f t="shared" si="0"/>
        <v>0.51695458389765014</v>
      </c>
      <c r="M20" s="20">
        <f t="shared" si="1"/>
        <v>0.5177347891490196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1"/>
      <c r="B21" s="1"/>
      <c r="C21" s="1"/>
      <c r="D21" s="1"/>
      <c r="E21" s="1"/>
      <c r="J21" s="20">
        <v>-352</v>
      </c>
      <c r="K21" s="20">
        <f t="shared" si="0"/>
        <v>0.59035499597766494</v>
      </c>
      <c r="M21" s="20">
        <f t="shared" si="1"/>
        <v>0.59113340933454117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1"/>
      <c r="B22" s="1"/>
      <c r="C22" s="1"/>
      <c r="D22" s="1"/>
      <c r="E22" s="1"/>
      <c r="J22" s="20">
        <v>-351</v>
      </c>
      <c r="K22" s="20">
        <f t="shared" si="0"/>
        <v>0.66357559081373596</v>
      </c>
      <c r="M22" s="20">
        <f t="shared" si="1"/>
        <v>0.66435197517785527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A23" s="1"/>
      <c r="B23" s="1"/>
      <c r="C23" s="1"/>
      <c r="D23" s="1"/>
      <c r="E23" s="1"/>
      <c r="J23" s="20">
        <v>-350</v>
      </c>
      <c r="K23" s="20">
        <f t="shared" si="0"/>
        <v>0.73659406601892063</v>
      </c>
      <c r="M23" s="20">
        <f t="shared" si="1"/>
        <v>0.73736818491003386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5">
      <c r="A24" s="1"/>
      <c r="B24" s="1"/>
      <c r="C24" s="1"/>
      <c r="D24" s="1"/>
      <c r="E24" s="1"/>
      <c r="J24" s="20">
        <v>-349</v>
      </c>
      <c r="K24" s="20">
        <f t="shared" si="0"/>
        <v>0.8093881807702239</v>
      </c>
      <c r="M24" s="20">
        <f t="shared" si="1"/>
        <v>0.81015979839812602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A25" s="1"/>
      <c r="B25" s="1"/>
      <c r="C25" s="1"/>
      <c r="D25" s="1"/>
      <c r="E25" s="1"/>
      <c r="J25" s="20">
        <v>-348</v>
      </c>
      <c r="K25" s="20">
        <f t="shared" si="0"/>
        <v>0.88193576258299489</v>
      </c>
      <c r="M25" s="20">
        <f t="shared" si="1"/>
        <v>0.88270464391934522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1"/>
      <c r="B26" s="1"/>
      <c r="C26" s="1"/>
      <c r="D26" s="1"/>
      <c r="E26" s="1"/>
      <c r="J26" s="20">
        <v>-347</v>
      </c>
      <c r="K26" s="20">
        <f t="shared" si="0"/>
        <v>0.95421471406446357</v>
      </c>
      <c r="M26" s="20">
        <f t="shared" si="1"/>
        <v>0.95498062491437274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J27" s="20">
        <v>-346</v>
      </c>
      <c r="K27" s="20">
        <f t="shared" si="0"/>
        <v>1.026203019644442</v>
      </c>
      <c r="M27" s="20">
        <f t="shared" si="1"/>
        <v>1.0269657267178067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5">
      <c r="J28" s="20">
        <v>-345</v>
      </c>
      <c r="K28" s="20">
        <f t="shared" si="0"/>
        <v>1.0978787522810844</v>
      </c>
      <c r="M28" s="20">
        <f t="shared" si="1"/>
        <v>1.0986380232636448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5">
      <c r="J29" s="20">
        <v>-344</v>
      </c>
      <c r="K29" s="20">
        <f t="shared" si="0"/>
        <v>1.1692200801396657</v>
      </c>
      <c r="M29" s="20">
        <f t="shared" si="1"/>
        <v>1.1699756837637671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5">
      <c r="J30" s="20">
        <v>-343</v>
      </c>
      <c r="K30" s="20">
        <f t="shared" si="0"/>
        <v>1.2402052732423936</v>
      </c>
      <c r="M30" s="20">
        <f t="shared" si="1"/>
        <v>1.2409569793574278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5">
      <c r="J31" s="20">
        <v>-342</v>
      </c>
      <c r="K31" s="20">
        <f t="shared" si="0"/>
        <v>1.3108127100871634</v>
      </c>
      <c r="M31" s="20">
        <f t="shared" si="1"/>
        <v>1.3115602897296716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J32" s="20">
        <v>-341</v>
      </c>
      <c r="K32" s="20">
        <f t="shared" si="0"/>
        <v>1.3810208842333063</v>
      </c>
      <c r="M32" s="20">
        <f t="shared" si="1"/>
        <v>1.381764109696719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0:31" x14ac:dyDescent="0.25">
      <c r="J33" s="20">
        <v>-340</v>
      </c>
      <c r="K33" s="20">
        <f t="shared" si="0"/>
        <v>1.450808410852273</v>
      </c>
      <c r="M33" s="20">
        <f t="shared" si="1"/>
        <v>1.4515470557562677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0:31" x14ac:dyDescent="0.25">
      <c r="J34" s="20">
        <v>-339</v>
      </c>
      <c r="K34" s="20">
        <f t="shared" si="0"/>
        <v>1.5201540332412609</v>
      </c>
      <c r="M34" s="20">
        <f t="shared" si="1"/>
        <v>1.5208878726007153</v>
      </c>
    </row>
    <row r="35" spans="10:31" x14ac:dyDescent="0.25">
      <c r="J35" s="20">
        <v>-338</v>
      </c>
      <c r="K35" s="20">
        <f t="shared" si="0"/>
        <v>1.5890366292978297</v>
      </c>
      <c r="M35" s="20">
        <f t="shared" si="1"/>
        <v>1.5897654395913512</v>
      </c>
    </row>
    <row r="36" spans="10:31" x14ac:dyDescent="0.25">
      <c r="J36" s="20">
        <v>-337</v>
      </c>
      <c r="K36" s="20">
        <f t="shared" si="0"/>
        <v>1.6574352179535379</v>
      </c>
      <c r="M36" s="20">
        <f t="shared" si="1"/>
        <v>1.6581587771915447</v>
      </c>
    </row>
    <row r="37" spans="10:31" x14ac:dyDescent="0.25">
      <c r="J37" s="20">
        <v>-336</v>
      </c>
      <c r="K37" s="20">
        <f t="shared" si="0"/>
        <v>1.7253289655645832</v>
      </c>
      <c r="M37" s="20">
        <f t="shared" si="1"/>
        <v>1.7260470533569221</v>
      </c>
    </row>
    <row r="38" spans="10:31" x14ac:dyDescent="0.25">
      <c r="J38" s="20">
        <v>-335</v>
      </c>
      <c r="K38" s="20">
        <f t="shared" si="0"/>
        <v>1.7926971922575761</v>
      </c>
      <c r="M38" s="20">
        <f t="shared" si="1"/>
        <v>1.793409589880651</v>
      </c>
    </row>
    <row r="39" spans="10:31" x14ac:dyDescent="0.25">
      <c r="J39" s="20">
        <v>-334</v>
      </c>
      <c r="K39" s="20">
        <f t="shared" si="0"/>
        <v>1.8595193782284407</v>
      </c>
      <c r="M39" s="20">
        <f t="shared" si="1"/>
        <v>1.8602258686918343</v>
      </c>
    </row>
    <row r="40" spans="10:31" x14ac:dyDescent="0.25">
      <c r="J40" s="20">
        <v>-333</v>
      </c>
      <c r="K40" s="20">
        <f t="shared" si="0"/>
        <v>1.925775169992578</v>
      </c>
      <c r="M40" s="20">
        <f t="shared" si="1"/>
        <v>1.9264755381051442</v>
      </c>
    </row>
    <row r="41" spans="10:31" x14ac:dyDescent="0.25">
      <c r="J41" s="20">
        <v>-332</v>
      </c>
      <c r="K41" s="20">
        <f t="shared" si="0"/>
        <v>1.9914443865843843</v>
      </c>
      <c r="M41" s="20">
        <f t="shared" si="1"/>
        <v>1.9921384190197948</v>
      </c>
    </row>
    <row r="42" spans="10:31" x14ac:dyDescent="0.25">
      <c r="J42" s="20">
        <v>-331</v>
      </c>
      <c r="K42" s="20">
        <f t="shared" si="0"/>
        <v>2.0565070257041906</v>
      </c>
      <c r="M42" s="20">
        <f t="shared" si="1"/>
        <v>2.0571945110659118</v>
      </c>
    </row>
    <row r="43" spans="10:31" x14ac:dyDescent="0.25">
      <c r="J43" s="20">
        <v>-330</v>
      </c>
      <c r="K43" s="20">
        <f t="shared" si="0"/>
        <v>2.1209432698108133</v>
      </c>
      <c r="M43" s="20">
        <f t="shared" si="1"/>
        <v>2.1216239986964958</v>
      </c>
    </row>
    <row r="44" spans="10:31" x14ac:dyDescent="0.25">
      <c r="J44" s="20">
        <v>-329</v>
      </c>
      <c r="K44" s="20">
        <f t="shared" si="0"/>
        <v>2.1847334921577972</v>
      </c>
      <c r="M44" s="20">
        <f t="shared" si="1"/>
        <v>2.1854072572230594</v>
      </c>
    </row>
    <row r="45" spans="10:31" x14ac:dyDescent="0.25">
      <c r="J45" s="20">
        <v>-328</v>
      </c>
      <c r="K45" s="20">
        <f t="shared" si="0"/>
        <v>2.2478582627715604</v>
      </c>
      <c r="M45" s="20">
        <f t="shared" si="1"/>
        <v>2.2485248587931408</v>
      </c>
    </row>
    <row r="46" spans="10:31" x14ac:dyDescent="0.25">
      <c r="J46" s="20">
        <v>-327</v>
      </c>
      <c r="K46" s="20">
        <f t="shared" si="0"/>
        <v>2.3102983543696145</v>
      </c>
      <c r="M46" s="20">
        <f t="shared" si="1"/>
        <v>2.3109575783078848</v>
      </c>
    </row>
    <row r="47" spans="10:31" x14ac:dyDescent="0.25">
      <c r="J47" s="20">
        <v>-326</v>
      </c>
      <c r="K47" s="20">
        <f t="shared" si="0"/>
        <v>2.3720347482170383</v>
      </c>
      <c r="M47" s="20">
        <f t="shared" si="1"/>
        <v>2.3726863992778444</v>
      </c>
    </row>
    <row r="48" spans="10:31" x14ac:dyDescent="0.25">
      <c r="J48" s="20">
        <v>-325</v>
      </c>
      <c r="K48" s="20">
        <f t="shared" si="0"/>
        <v>2.433048639919412</v>
      </c>
      <c r="M48" s="20">
        <f t="shared" si="1"/>
        <v>2.4336925196152359</v>
      </c>
    </row>
    <row r="49" spans="10:13" x14ac:dyDescent="0.25">
      <c r="J49" s="20">
        <v>-324</v>
      </c>
      <c r="K49" s="20">
        <f t="shared" si="0"/>
        <v>2.4933214451504799</v>
      </c>
      <c r="M49" s="20">
        <f t="shared" si="1"/>
        <v>2.4939573573608986</v>
      </c>
    </row>
    <row r="50" spans="10:13" x14ac:dyDescent="0.25">
      <c r="J50" s="20">
        <v>-323</v>
      </c>
      <c r="K50" s="20">
        <f t="shared" si="0"/>
        <v>2.552834805312802</v>
      </c>
      <c r="M50" s="20">
        <f t="shared" si="1"/>
        <v>2.5534625563442201</v>
      </c>
    </row>
    <row r="51" spans="10:13" x14ac:dyDescent="0.25">
      <c r="J51" s="20">
        <v>-322</v>
      </c>
      <c r="K51" s="20">
        <f t="shared" si="0"/>
        <v>2.6115705931296098</v>
      </c>
      <c r="M51" s="20">
        <f t="shared" si="1"/>
        <v>2.6121899917742604</v>
      </c>
    </row>
    <row r="52" spans="10:13" x14ac:dyDescent="0.25">
      <c r="J52" s="20">
        <v>-321</v>
      </c>
      <c r="K52" s="20">
        <f t="shared" si="0"/>
        <v>2.669510918166246</v>
      </c>
      <c r="M52" s="20">
        <f t="shared" si="1"/>
        <v>2.6701217757604305</v>
      </c>
    </row>
    <row r="53" spans="10:13" x14ac:dyDescent="0.25">
      <c r="J53" s="20">
        <v>-320</v>
      </c>
      <c r="K53" s="20">
        <f t="shared" si="0"/>
        <v>2.7266381322794113</v>
      </c>
      <c r="M53" s="20">
        <f t="shared" si="1"/>
        <v>2.7272402627609647</v>
      </c>
    </row>
    <row r="54" spans="10:13" x14ac:dyDescent="0.25">
      <c r="J54" s="20">
        <v>-319</v>
      </c>
      <c r="K54" s="20">
        <f t="shared" si="0"/>
        <v>2.7829348349926764</v>
      </c>
      <c r="M54" s="20">
        <f t="shared" si="1"/>
        <v>2.783528054957638</v>
      </c>
    </row>
    <row r="55" spans="10:13" x14ac:dyDescent="0.25">
      <c r="J55" s="20">
        <v>-318</v>
      </c>
      <c r="K55" s="20">
        <f t="shared" si="0"/>
        <v>2.8383838787965012</v>
      </c>
      <c r="M55" s="20">
        <f t="shared" si="1"/>
        <v>2.8389680075549824</v>
      </c>
    </row>
    <row r="56" spans="10:13" x14ac:dyDescent="0.25">
      <c r="J56" s="20">
        <v>-317</v>
      </c>
      <c r="K56" s="20">
        <f t="shared" si="0"/>
        <v>2.8929683743712342</v>
      </c>
      <c r="M56" s="20">
        <f t="shared" si="1"/>
        <v>2.8935432340024514</v>
      </c>
    </row>
    <row r="57" spans="10:13" x14ac:dyDescent="0.25">
      <c r="J57" s="20">
        <v>-316</v>
      </c>
      <c r="K57" s="20">
        <f t="shared" si="0"/>
        <v>2.9466716957314554</v>
      </c>
      <c r="M57" s="20">
        <f t="shared" si="1"/>
        <v>2.9472371111379241</v>
      </c>
    </row>
    <row r="58" spans="10:13" x14ac:dyDescent="0.25">
      <c r="J58" s="20">
        <v>-315</v>
      </c>
      <c r="K58" s="20">
        <f t="shared" si="0"/>
        <v>2.9994774852901145</v>
      </c>
      <c r="M58" s="20">
        <f t="shared" si="1"/>
        <v>3.0000332842509838</v>
      </c>
    </row>
    <row r="59" spans="10:13" x14ac:dyDescent="0.25">
      <c r="J59" s="20">
        <v>-314</v>
      </c>
      <c r="K59" s="20">
        <f t="shared" si="0"/>
        <v>3.0513696588409185</v>
      </c>
      <c r="M59" s="20">
        <f t="shared" si="1"/>
        <v>3.0519156720644256</v>
      </c>
    </row>
    <row r="60" spans="10:13" x14ac:dyDescent="0.25">
      <c r="J60" s="20">
        <v>-313</v>
      </c>
      <c r="K60" s="20">
        <f t="shared" si="0"/>
        <v>3.1023324104574432</v>
      </c>
      <c r="M60" s="20">
        <f t="shared" si="1"/>
        <v>3.1028684716324819</v>
      </c>
    </row>
    <row r="61" spans="10:13" x14ac:dyDescent="0.25">
      <c r="J61" s="20">
        <v>-312</v>
      </c>
      <c r="K61" s="20">
        <f t="shared" si="0"/>
        <v>3.1523502173074935</v>
      </c>
      <c r="M61" s="20">
        <f t="shared" si="1"/>
        <v>3.1528761631542683</v>
      </c>
    </row>
    <row r="62" spans="10:13" x14ac:dyDescent="0.25">
      <c r="J62" s="20">
        <v>-311</v>
      </c>
      <c r="K62" s="20">
        <f t="shared" si="0"/>
        <v>3.2014078443812242</v>
      </c>
      <c r="M62" s="20">
        <f t="shared" si="1"/>
        <v>3.2019235147009844</v>
      </c>
    </row>
    <row r="63" spans="10:13" x14ac:dyDescent="0.25">
      <c r="J63" s="20">
        <v>-310</v>
      </c>
      <c r="K63" s="20">
        <f t="shared" si="0"/>
        <v>3.2494903491316021</v>
      </c>
      <c r="M63" s="20">
        <f t="shared" si="1"/>
        <v>3.2499955868554373</v>
      </c>
    </row>
    <row r="64" spans="10:13" x14ac:dyDescent="0.25">
      <c r="J64" s="20">
        <v>-309</v>
      </c>
      <c r="K64" s="20">
        <f t="shared" si="0"/>
        <v>3.2965830860257781</v>
      </c>
      <c r="M64" s="20">
        <f t="shared" si="1"/>
        <v>3.2970777372624611</v>
      </c>
    </row>
    <row r="65" spans="10:13" x14ac:dyDescent="0.25">
      <c r="J65" s="20">
        <v>-308</v>
      </c>
      <c r="K65" s="20">
        <f t="shared" si="0"/>
        <v>3.3426717110059991</v>
      </c>
      <c r="M65" s="20">
        <f t="shared" si="1"/>
        <v>3.3431556250888588</v>
      </c>
    </row>
    <row r="66" spans="10:13" x14ac:dyDescent="0.25">
      <c r="J66" s="20">
        <v>-307</v>
      </c>
      <c r="K66" s="20">
        <f t="shared" si="0"/>
        <v>3.3877421858586865</v>
      </c>
      <c r="M66" s="20">
        <f t="shared" si="1"/>
        <v>3.3882152153914995</v>
      </c>
    </row>
    <row r="67" spans="10:13" x14ac:dyDescent="0.25">
      <c r="J67" s="20">
        <v>-306</v>
      </c>
      <c r="K67" s="20">
        <f t="shared" si="0"/>
        <v>3.4317807824903608</v>
      </c>
      <c r="M67" s="20">
        <f t="shared" si="1"/>
        <v>3.4322427833922484</v>
      </c>
    </row>
    <row r="68" spans="10:13" x14ac:dyDescent="0.25">
      <c r="J68" s="20">
        <v>-305</v>
      </c>
      <c r="K68" s="20">
        <f t="shared" si="0"/>
        <v>3.4747740871091053</v>
      </c>
      <c r="M68" s="20">
        <f t="shared" si="1"/>
        <v>3.4752249186584176</v>
      </c>
    </row>
    <row r="69" spans="10:13" x14ac:dyDescent="0.25">
      <c r="J69" s="20">
        <v>-304</v>
      </c>
      <c r="K69" s="20">
        <f t="shared" si="0"/>
        <v>3.5167090043102971</v>
      </c>
      <c r="M69" s="20">
        <f t="shared" si="1"/>
        <v>3.5171485291874767</v>
      </c>
    </row>
    <row r="70" spans="10:13" x14ac:dyDescent="0.25">
      <c r="J70" s="20">
        <v>-303</v>
      </c>
      <c r="K70" s="20">
        <f t="shared" si="0"/>
        <v>3.5575727610653551</v>
      </c>
      <c r="M70" s="20">
        <f t="shared" si="1"/>
        <v>3.5580008453947642</v>
      </c>
    </row>
    <row r="71" spans="10:13" x14ac:dyDescent="0.25">
      <c r="J71" s="20">
        <v>-302</v>
      </c>
      <c r="K71" s="20">
        <f t="shared" si="0"/>
        <v>3.5973529106123046</v>
      </c>
      <c r="M71" s="20">
        <f t="shared" si="1"/>
        <v>3.5977694240029998</v>
      </c>
    </row>
    <row r="72" spans="10:13" x14ac:dyDescent="0.25">
      <c r="J72" s="20">
        <v>-301</v>
      </c>
      <c r="K72" s="20">
        <f t="shared" si="0"/>
        <v>3.6360373362469525</v>
      </c>
      <c r="M72" s="20">
        <f t="shared" si="1"/>
        <v>3.6364421518324042</v>
      </c>
    </row>
    <row r="73" spans="10:13" x14ac:dyDescent="0.25">
      <c r="J73" s="20">
        <v>-300</v>
      </c>
      <c r="K73" s="20">
        <f t="shared" si="0"/>
        <v>3.673614255013538</v>
      </c>
      <c r="M73" s="20">
        <f t="shared" si="1"/>
        <v>3.6740072494902698</v>
      </c>
    </row>
    <row r="74" spans="10:13" x14ac:dyDescent="0.25">
      <c r="J74" s="20">
        <v>-299</v>
      </c>
      <c r="K74" s="20">
        <f t="shared" si="0"/>
        <v>3.7100722212937227</v>
      </c>
      <c r="M74" s="20">
        <f t="shared" si="1"/>
        <v>3.7104532749588715</v>
      </c>
    </row>
    <row r="75" spans="10:13" x14ac:dyDescent="0.25">
      <c r="J75" s="20">
        <v>-298</v>
      </c>
      <c r="K75" s="20">
        <f t="shared" si="0"/>
        <v>3.7454001302928313</v>
      </c>
      <c r="M75" s="20">
        <f t="shared" si="1"/>
        <v>3.7457691270806053</v>
      </c>
    </row>
    <row r="76" spans="10:13" x14ac:dyDescent="0.25">
      <c r="J76" s="20">
        <v>-297</v>
      </c>
      <c r="K76" s="20">
        <f t="shared" si="0"/>
        <v>3.7795872214222803</v>
      </c>
      <c r="M76" s="20">
        <f t="shared" si="1"/>
        <v>3.779944048939313</v>
      </c>
    </row>
    <row r="77" spans="10:13" x14ac:dyDescent="0.25">
      <c r="J77" s="20">
        <v>-296</v>
      </c>
      <c r="K77" s="20">
        <f t="shared" si="0"/>
        <v>3.8126230815771631</v>
      </c>
      <c r="M77" s="20">
        <f t="shared" si="1"/>
        <v>3.8129676311367473</v>
      </c>
    </row>
    <row r="78" spans="10:13" x14ac:dyDescent="0.25">
      <c r="J78" s="20">
        <v>-295</v>
      </c>
      <c r="K78" s="20">
        <f t="shared" ref="K78:K141" si="2">$L$7*1.414*SIN(J78*2*3.1415/360+$N$7*2*3.1415/360)</f>
        <v>3.8444976483079971</v>
      </c>
      <c r="M78" s="20">
        <f t="shared" ref="M78:M141" si="3">$L$7*1.414*SIN(J78*2*3.1415/360)</f>
        <v>3.8448298149631901</v>
      </c>
    </row>
    <row r="79" spans="10:13" x14ac:dyDescent="0.25">
      <c r="J79" s="20">
        <v>-294</v>
      </c>
      <c r="K79" s="20">
        <f t="shared" si="2"/>
        <v>3.875201212885663</v>
      </c>
      <c r="M79" s="20">
        <f t="shared" si="3"/>
        <v>3.8755208954612508</v>
      </c>
    </row>
    <row r="80" spans="10:13" x14ac:dyDescent="0.25">
      <c r="J80" s="20">
        <v>-293</v>
      </c>
      <c r="K80" s="20">
        <f t="shared" si="2"/>
        <v>3.904724423258596</v>
      </c>
      <c r="M80" s="20">
        <f t="shared" si="3"/>
        <v>3.9050315243819136</v>
      </c>
    </row>
    <row r="81" spans="10:13" x14ac:dyDescent="0.25">
      <c r="J81" s="20">
        <v>-292</v>
      </c>
      <c r="K81" s="20">
        <f t="shared" si="2"/>
        <v>3.9330582869013582</v>
      </c>
      <c r="M81" s="20">
        <f t="shared" si="3"/>
        <v>3.9333527130319457</v>
      </c>
    </row>
    <row r="82" spans="10:13" x14ac:dyDescent="0.25">
      <c r="J82" s="20">
        <v>-291</v>
      </c>
      <c r="K82" s="20">
        <f t="shared" si="2"/>
        <v>3.9601941735536723</v>
      </c>
      <c r="M82" s="20">
        <f t="shared" si="3"/>
        <v>3.9604758350117684</v>
      </c>
    </row>
    <row r="83" spans="10:13" x14ac:dyDescent="0.25">
      <c r="J83" s="20">
        <v>-290</v>
      </c>
      <c r="K83" s="20">
        <f t="shared" si="2"/>
        <v>3.9861238178491361</v>
      </c>
      <c r="M83" s="20">
        <f t="shared" si="3"/>
        <v>3.9863926288429932</v>
      </c>
    </row>
    <row r="84" spans="10:13" x14ac:dyDescent="0.25">
      <c r="J84" s="20">
        <v>-289</v>
      </c>
      <c r="K84" s="20">
        <f t="shared" si="2"/>
        <v>4.0108393218327825</v>
      </c>
      <c r="M84" s="20">
        <f t="shared" si="3"/>
        <v>4.0110952004847968</v>
      </c>
    </row>
    <row r="85" spans="10:13" x14ac:dyDescent="0.25">
      <c r="J85" s="20">
        <v>-288</v>
      </c>
      <c r="K85" s="20">
        <f t="shared" si="2"/>
        <v>4.0343331573667269</v>
      </c>
      <c r="M85" s="20">
        <f t="shared" si="3"/>
        <v>4.0345760257383789</v>
      </c>
    </row>
    <row r="86" spans="10:13" x14ac:dyDescent="0.25">
      <c r="J86" s="20">
        <v>-287</v>
      </c>
      <c r="K86" s="20">
        <f t="shared" si="2"/>
        <v>4.0565981684231867</v>
      </c>
      <c r="M86" s="20">
        <f t="shared" si="3"/>
        <v>4.0568279525387823</v>
      </c>
    </row>
    <row r="87" spans="10:13" x14ac:dyDescent="0.25">
      <c r="J87" s="20">
        <v>-286</v>
      </c>
      <c r="K87" s="20">
        <f t="shared" si="2"/>
        <v>4.0776275732641327</v>
      </c>
      <c r="M87" s="20">
        <f t="shared" si="3"/>
        <v>4.0778442031333322</v>
      </c>
    </row>
    <row r="88" spans="10:13" x14ac:dyDescent="0.25">
      <c r="J88" s="20">
        <v>-285</v>
      </c>
      <c r="K88" s="20">
        <f t="shared" si="2"/>
        <v>4.0974149665069675</v>
      </c>
      <c r="M88" s="20">
        <f t="shared" si="3"/>
        <v>4.097618376146106</v>
      </c>
    </row>
    <row r="89" spans="10:13" x14ac:dyDescent="0.25">
      <c r="J89" s="20">
        <v>-284</v>
      </c>
      <c r="K89" s="20">
        <f t="shared" si="2"/>
        <v>4.115954321075538</v>
      </c>
      <c r="M89" s="20">
        <f t="shared" si="3"/>
        <v>4.1161444485277245</v>
      </c>
    </row>
    <row r="90" spans="10:13" x14ac:dyDescent="0.25">
      <c r="J90" s="20">
        <v>-283</v>
      </c>
      <c r="K90" s="20">
        <f t="shared" si="2"/>
        <v>4.1332399900359365</v>
      </c>
      <c r="M90" s="20">
        <f t="shared" si="3"/>
        <v>4.1334167773899226</v>
      </c>
    </row>
    <row r="91" spans="10:13" x14ac:dyDescent="0.25">
      <c r="J91" s="20">
        <v>-282</v>
      </c>
      <c r="K91" s="20">
        <f t="shared" si="2"/>
        <v>4.1492667083165182</v>
      </c>
      <c r="M91" s="20">
        <f t="shared" si="3"/>
        <v>4.1494301017243398</v>
      </c>
    </row>
    <row r="92" spans="10:13" x14ac:dyDescent="0.25">
      <c r="J92" s="20">
        <v>-281</v>
      </c>
      <c r="K92" s="20">
        <f t="shared" si="2"/>
        <v>4.1640295943115833</v>
      </c>
      <c r="M92" s="20">
        <f t="shared" si="3"/>
        <v>4.1641795440049609</v>
      </c>
    </row>
    <row r="93" spans="10:13" x14ac:dyDescent="0.25">
      <c r="J93" s="20">
        <v>-280</v>
      </c>
      <c r="K93" s="20">
        <f t="shared" si="2"/>
        <v>4.1775241513682921</v>
      </c>
      <c r="M93" s="20">
        <f t="shared" si="3"/>
        <v>4.1776606116737911</v>
      </c>
    </row>
    <row r="94" spans="10:13" x14ac:dyDescent="0.25">
      <c r="J94" s="20">
        <v>-279</v>
      </c>
      <c r="K94" s="20">
        <f t="shared" si="2"/>
        <v>4.1897462691562897</v>
      </c>
      <c r="M94" s="20">
        <f t="shared" si="3"/>
        <v>4.1898691985092311</v>
      </c>
    </row>
    <row r="95" spans="10:13" x14ac:dyDescent="0.25">
      <c r="J95" s="20">
        <v>-278</v>
      </c>
      <c r="K95" s="20">
        <f t="shared" si="2"/>
        <v>4.2006922249196919</v>
      </c>
      <c r="M95" s="20">
        <f t="shared" si="3"/>
        <v>4.2008015858768113</v>
      </c>
    </row>
    <row r="96" spans="10:13" x14ac:dyDescent="0.25">
      <c r="J96" s="20">
        <v>-277</v>
      </c>
      <c r="K96" s="20">
        <f t="shared" si="2"/>
        <v>4.210358684611001</v>
      </c>
      <c r="M96" s="20">
        <f t="shared" si="3"/>
        <v>4.210454443861857</v>
      </c>
    </row>
    <row r="97" spans="10:13" x14ac:dyDescent="0.25">
      <c r="J97" s="20">
        <v>-276</v>
      </c>
      <c r="K97" s="20">
        <f t="shared" si="2"/>
        <v>4.218742703906627</v>
      </c>
      <c r="M97" s="20">
        <f t="shared" si="3"/>
        <v>4.2188248322837447</v>
      </c>
    </row>
    <row r="98" spans="10:13" x14ac:dyDescent="0.25">
      <c r="J98" s="20">
        <v>-275</v>
      </c>
      <c r="K98" s="20">
        <f t="shared" si="2"/>
        <v>4.2258417291037089</v>
      </c>
      <c r="M98" s="20">
        <f t="shared" si="3"/>
        <v>4.2259102015914651</v>
      </c>
    </row>
    <row r="99" spans="10:13" x14ac:dyDescent="0.25">
      <c r="J99" s="20">
        <v>-274</v>
      </c>
      <c r="K99" s="20">
        <f t="shared" si="2"/>
        <v>4.2316535978979477</v>
      </c>
      <c r="M99" s="20">
        <f t="shared" si="3"/>
        <v>4.2317083936401891</v>
      </c>
    </row>
    <row r="100" spans="10:13" x14ac:dyDescent="0.25">
      <c r="J100" s="20">
        <v>-273</v>
      </c>
      <c r="K100" s="20">
        <f t="shared" si="2"/>
        <v>4.2361765400422282</v>
      </c>
      <c r="M100" s="20">
        <f t="shared" si="3"/>
        <v>4.2362176423486249</v>
      </c>
    </row>
    <row r="101" spans="10:13" x14ac:dyDescent="0.25">
      <c r="J101" s="20">
        <v>-272</v>
      </c>
      <c r="K101" s="20">
        <f t="shared" si="2"/>
        <v>4.2394091778858201</v>
      </c>
      <c r="M101" s="20">
        <f t="shared" si="3"/>
        <v>4.2394365742369509</v>
      </c>
    </row>
    <row r="102" spans="10:13" x14ac:dyDescent="0.25">
      <c r="J102" s="20">
        <v>-271</v>
      </c>
      <c r="K102" s="20">
        <f t="shared" si="2"/>
        <v>4.2413505267940019</v>
      </c>
      <c r="M102" s="20">
        <f t="shared" si="3"/>
        <v>4.2413642088451642</v>
      </c>
    </row>
    <row r="103" spans="10:13" x14ac:dyDescent="0.25">
      <c r="J103" s="20">
        <v>-270</v>
      </c>
      <c r="K103" s="20">
        <f t="shared" si="2"/>
        <v>4.2419999954479692</v>
      </c>
      <c r="M103" s="20">
        <f t="shared" si="3"/>
        <v>4.2419999590317241</v>
      </c>
    </row>
    <row r="104" spans="10:13" x14ac:dyDescent="0.25">
      <c r="J104" s="20">
        <v>-269</v>
      </c>
      <c r="K104" s="20">
        <f t="shared" si="2"/>
        <v>4.2413573860249469</v>
      </c>
      <c r="M104" s="20">
        <f t="shared" si="3"/>
        <v>4.2413436311523869</v>
      </c>
    </row>
    <row r="105" spans="10:13" x14ac:dyDescent="0.25">
      <c r="J105" s="20">
        <v>-268</v>
      </c>
      <c r="K105" s="20">
        <f t="shared" si="2"/>
        <v>4.2394228942584462</v>
      </c>
      <c r="M105" s="20">
        <f t="shared" si="3"/>
        <v>4.2393954251191897</v>
      </c>
    </row>
    <row r="106" spans="10:13" x14ac:dyDescent="0.25">
      <c r="J106" s="20">
        <v>-267</v>
      </c>
      <c r="K106" s="20">
        <f t="shared" si="2"/>
        <v>4.236197109378641</v>
      </c>
      <c r="M106" s="20">
        <f t="shared" si="3"/>
        <v>4.2361559343395623</v>
      </c>
    </row>
    <row r="107" spans="10:13" x14ac:dyDescent="0.25">
      <c r="J107" s="20">
        <v>-266</v>
      </c>
      <c r="K107" s="20">
        <f t="shared" si="2"/>
        <v>4.2316810139328975</v>
      </c>
      <c r="M107" s="20">
        <f t="shared" si="3"/>
        <v>4.2316261455355724</v>
      </c>
    </row>
    <row r="108" spans="10:13" x14ac:dyDescent="0.25">
      <c r="J108" s="20">
        <v>-265</v>
      </c>
      <c r="K108" s="20">
        <f t="shared" si="2"/>
        <v>4.2258759834864996</v>
      </c>
      <c r="M108" s="20">
        <f t="shared" si="3"/>
        <v>4.2258074384433861</v>
      </c>
    </row>
    <row r="109" spans="10:13" x14ac:dyDescent="0.25">
      <c r="J109" s="20">
        <v>-264</v>
      </c>
      <c r="K109" s="20">
        <f t="shared" si="2"/>
        <v>4.2187837862036561</v>
      </c>
      <c r="M109" s="20">
        <f t="shared" si="3"/>
        <v>4.218701585393009</v>
      </c>
    </row>
    <row r="110" spans="10:13" x14ac:dyDescent="0.25">
      <c r="J110" s="20">
        <v>-263</v>
      </c>
      <c r="K110" s="20">
        <f t="shared" si="2"/>
        <v>4.2104065823089414</v>
      </c>
      <c r="M110" s="20">
        <f t="shared" si="3"/>
        <v>4.2103107507684454</v>
      </c>
    </row>
    <row r="111" spans="10:13" x14ac:dyDescent="0.25">
      <c r="J111" s="20">
        <v>-262</v>
      </c>
      <c r="K111" s="20">
        <f t="shared" si="2"/>
        <v>4.2007469234293024</v>
      </c>
      <c r="M111" s="20">
        <f t="shared" si="3"/>
        <v>4.2006374903484511</v>
      </c>
    </row>
    <row r="112" spans="10:13" x14ac:dyDescent="0.25">
      <c r="J112" s="20">
        <v>-261</v>
      </c>
      <c r="K112" s="20">
        <f t="shared" si="2"/>
        <v>4.1898077518168559</v>
      </c>
      <c r="M112" s="20">
        <f t="shared" si="3"/>
        <v>4.1896847505280608</v>
      </c>
    </row>
    <row r="113" spans="10:13" x14ac:dyDescent="0.25">
      <c r="J113" s="20">
        <v>-260</v>
      </c>
      <c r="K113" s="20">
        <f t="shared" si="2"/>
        <v>4.1775923994527044</v>
      </c>
      <c r="M113" s="20">
        <f t="shared" si="3"/>
        <v>4.1774558674211395</v>
      </c>
    </row>
    <row r="114" spans="10:13" x14ac:dyDescent="0.25">
      <c r="J114" s="20">
        <v>-259</v>
      </c>
      <c r="K114" s="20">
        <f t="shared" si="2"/>
        <v>4.1641045870320417</v>
      </c>
      <c r="M114" s="20">
        <f t="shared" si="3"/>
        <v>4.1639545658442323</v>
      </c>
    </row>
    <row r="115" spans="10:13" x14ac:dyDescent="0.25">
      <c r="J115" s="20">
        <v>-258</v>
      </c>
      <c r="K115" s="20">
        <f t="shared" si="2"/>
        <v>4.1493484228308581</v>
      </c>
      <c r="M115" s="20">
        <f t="shared" si="3"/>
        <v>4.1491849581820173</v>
      </c>
    </row>
    <row r="116" spans="10:13" x14ac:dyDescent="0.25">
      <c r="J116" s="20">
        <v>-257</v>
      </c>
      <c r="K116" s="20">
        <f t="shared" si="2"/>
        <v>4.1333284014545963</v>
      </c>
      <c r="M116" s="20">
        <f t="shared" si="3"/>
        <v>4.1331515431347023</v>
      </c>
    </row>
    <row r="117" spans="10:13" x14ac:dyDescent="0.25">
      <c r="J117" s="20">
        <v>-256</v>
      </c>
      <c r="K117" s="20">
        <f t="shared" si="2"/>
        <v>4.1160494024691294</v>
      </c>
      <c r="M117" s="20">
        <f t="shared" si="3"/>
        <v>4.1158592043477622</v>
      </c>
    </row>
    <row r="118" spans="10:13" x14ac:dyDescent="0.25">
      <c r="J118" s="20">
        <v>-255</v>
      </c>
      <c r="K118" s="20">
        <f t="shared" si="2"/>
        <v>4.0975166889144878</v>
      </c>
      <c r="M118" s="20">
        <f t="shared" si="3"/>
        <v>4.0973132089244197</v>
      </c>
    </row>
    <row r="119" spans="10:13" x14ac:dyDescent="0.25">
      <c r="J119" s="20">
        <v>-254</v>
      </c>
      <c r="K119" s="20">
        <f t="shared" si="2"/>
        <v>4.0777359057017781</v>
      </c>
      <c r="M119" s="20">
        <f t="shared" si="3"/>
        <v>4.0775192058213294</v>
      </c>
    </row>
    <row r="120" spans="10:13" x14ac:dyDescent="0.25">
      <c r="J120" s="20">
        <v>-253</v>
      </c>
      <c r="K120" s="20">
        <f t="shared" si="2"/>
        <v>4.0567130778937912</v>
      </c>
      <c r="M120" s="20">
        <f t="shared" si="3"/>
        <v>4.0564832241279527</v>
      </c>
    </row>
    <row r="121" spans="10:13" x14ac:dyDescent="0.25">
      <c r="J121" s="20">
        <v>-252</v>
      </c>
      <c r="K121" s="20">
        <f t="shared" si="2"/>
        <v>4.0344546088698197</v>
      </c>
      <c r="M121" s="20">
        <f t="shared" si="3"/>
        <v>4.0342116712301452</v>
      </c>
    </row>
    <row r="122" spans="10:13" x14ac:dyDescent="0.25">
      <c r="J122" s="20">
        <v>-251</v>
      </c>
      <c r="K122" s="20">
        <f t="shared" si="2"/>
        <v>4.0109672783752393</v>
      </c>
      <c r="M122" s="20">
        <f t="shared" si="3"/>
        <v>4.0107113308585216</v>
      </c>
    </row>
    <row r="123" spans="10:13" x14ac:dyDescent="0.25">
      <c r="J123" s="20">
        <v>-250</v>
      </c>
      <c r="K123" s="20">
        <f t="shared" si="2"/>
        <v>3.9862582404564564</v>
      </c>
      <c r="M123" s="20">
        <f t="shared" si="3"/>
        <v>3.9859893610221895</v>
      </c>
    </row>
    <row r="124" spans="10:13" x14ac:dyDescent="0.25">
      <c r="J124" s="20">
        <v>-249</v>
      </c>
      <c r="K124" s="20">
        <f t="shared" si="2"/>
        <v>3.9603350212818409</v>
      </c>
      <c r="M124" s="20">
        <f t="shared" si="3"/>
        <v>3.960053291828475</v>
      </c>
    </row>
    <row r="125" spans="10:13" x14ac:dyDescent="0.25">
      <c r="J125" s="20">
        <v>-248</v>
      </c>
      <c r="K125" s="20">
        <f t="shared" si="2"/>
        <v>3.933205516849323</v>
      </c>
      <c r="M125" s="20">
        <f t="shared" si="3"/>
        <v>3.932911023189317</v>
      </c>
    </row>
    <row r="126" spans="10:13" x14ac:dyDescent="0.25">
      <c r="J126" s="20">
        <v>-247</v>
      </c>
      <c r="K126" s="20">
        <f t="shared" si="2"/>
        <v>3.9048779905813342</v>
      </c>
      <c r="M126" s="20">
        <f t="shared" si="3"/>
        <v>3.9045708224150188</v>
      </c>
    </row>
    <row r="127" spans="10:13" x14ac:dyDescent="0.25">
      <c r="J127" s="20">
        <v>-246</v>
      </c>
      <c r="K127" s="20">
        <f t="shared" si="2"/>
        <v>3.8753610708078385</v>
      </c>
      <c r="M127" s="20">
        <f t="shared" si="3"/>
        <v>3.8750413216960937</v>
      </c>
    </row>
    <row r="128" spans="10:13" x14ac:dyDescent="0.25">
      <c r="J128" s="20">
        <v>-245</v>
      </c>
      <c r="K128" s="20">
        <f t="shared" si="2"/>
        <v>3.8446637481382129</v>
      </c>
      <c r="M128" s="20">
        <f t="shared" si="3"/>
        <v>3.844331515473971</v>
      </c>
    </row>
    <row r="129" spans="10:13" x14ac:dyDescent="0.25">
      <c r="J129" s="20">
        <v>-244</v>
      </c>
      <c r="K129" s="20">
        <f t="shared" si="2"/>
        <v>3.812795372722785</v>
      </c>
      <c r="M129" s="20">
        <f t="shared" si="3"/>
        <v>3.8124507577013644</v>
      </c>
    </row>
    <row r="130" spans="10:13" x14ac:dyDescent="0.25">
      <c r="J130" s="20">
        <v>-243</v>
      </c>
      <c r="K130" s="20">
        <f t="shared" si="2"/>
        <v>3.7797656514048494</v>
      </c>
      <c r="M130" s="20">
        <f t="shared" si="3"/>
        <v>3.7794087589931329</v>
      </c>
    </row>
    <row r="131" spans="10:13" x14ac:dyDescent="0.25">
      <c r="J131" s="20">
        <v>-242</v>
      </c>
      <c r="K131" s="20">
        <f t="shared" si="2"/>
        <v>3.7455846447640564</v>
      </c>
      <c r="M131" s="20">
        <f t="shared" si="3"/>
        <v>3.7452155836685175</v>
      </c>
    </row>
    <row r="132" spans="10:13" x14ac:dyDescent="0.25">
      <c r="J132" s="20">
        <v>-241</v>
      </c>
      <c r="K132" s="20">
        <f t="shared" si="2"/>
        <v>3.7102627640520196</v>
      </c>
      <c r="M132" s="20">
        <f t="shared" si="3"/>
        <v>3.7098816466856119</v>
      </c>
    </row>
    <row r="133" spans="10:13" x14ac:dyDescent="0.25">
      <c r="J133" s="20">
        <v>-240</v>
      </c>
      <c r="K133" s="20">
        <f t="shared" si="2"/>
        <v>3.6738107680211636</v>
      </c>
      <c r="M133" s="20">
        <f t="shared" si="3"/>
        <v>3.6734177104690824</v>
      </c>
    </row>
    <row r="134" spans="10:13" x14ac:dyDescent="0.25">
      <c r="J134" s="20">
        <v>-239</v>
      </c>
      <c r="K134" s="20">
        <f t="shared" si="2"/>
        <v>3.6362397596476708</v>
      </c>
      <c r="M134" s="20">
        <f t="shared" si="3"/>
        <v>3.6358348816319914</v>
      </c>
    </row>
    <row r="135" spans="10:13" x14ac:dyDescent="0.25">
      <c r="J135" s="20">
        <v>-238</v>
      </c>
      <c r="K135" s="20">
        <f t="shared" si="2"/>
        <v>3.597561182749621</v>
      </c>
      <c r="M135" s="20">
        <f t="shared" si="3"/>
        <v>3.5971446075928353</v>
      </c>
    </row>
    <row r="136" spans="10:13" x14ac:dyDescent="0.25">
      <c r="J136" s="20">
        <v>-237</v>
      </c>
      <c r="K136" s="20">
        <f t="shared" si="2"/>
        <v>3.5577868185013051</v>
      </c>
      <c r="M136" s="20">
        <f t="shared" si="3"/>
        <v>3.5573586730887561</v>
      </c>
    </row>
    <row r="137" spans="10:13" x14ac:dyDescent="0.25">
      <c r="J137" s="20">
        <v>-236</v>
      </c>
      <c r="K137" s="20">
        <f t="shared" si="2"/>
        <v>3.5169287818447534</v>
      </c>
      <c r="M137" s="20">
        <f t="shared" si="3"/>
        <v>3.5164891965859897</v>
      </c>
    </row>
    <row r="138" spans="10:13" x14ac:dyDescent="0.25">
      <c r="J138" s="20">
        <v>-235</v>
      </c>
      <c r="K138" s="20">
        <f t="shared" si="2"/>
        <v>3.4749995177996555</v>
      </c>
      <c r="M138" s="20">
        <f t="shared" si="3"/>
        <v>3.4745486265887071</v>
      </c>
    </row>
    <row r="139" spans="10:13" x14ac:dyDescent="0.25">
      <c r="J139" s="20">
        <v>-234</v>
      </c>
      <c r="K139" s="20">
        <f t="shared" si="2"/>
        <v>3.4320117976726783</v>
      </c>
      <c r="M139" s="20">
        <f t="shared" si="3"/>
        <v>3.4315497378472744</v>
      </c>
    </row>
    <row r="140" spans="10:13" x14ac:dyDescent="0.25">
      <c r="J140" s="20">
        <v>-233</v>
      </c>
      <c r="K140" s="20">
        <f t="shared" si="2"/>
        <v>3.3879787151674639</v>
      </c>
      <c r="M140" s="20">
        <f t="shared" si="3"/>
        <v>3.3875056274672022</v>
      </c>
    </row>
    <row r="141" spans="10:13" x14ac:dyDescent="0.25">
      <c r="J141" s="20">
        <v>-232</v>
      </c>
      <c r="K141" s="20">
        <f t="shared" si="2"/>
        <v>3.342913682396365</v>
      </c>
      <c r="M141" s="20">
        <f t="shared" si="3"/>
        <v>3.3424297109198426</v>
      </c>
    </row>
    <row r="142" spans="10:13" x14ac:dyDescent="0.25">
      <c r="J142" s="20">
        <v>-231</v>
      </c>
      <c r="K142" s="20">
        <f t="shared" ref="K142:K205" si="4">$L$7*1.414*SIN(J142*2*3.1415/360+$N$7*2*3.1415/360)</f>
        <v>3.2968304257952483</v>
      </c>
      <c r="M142" s="20">
        <f t="shared" ref="M142:M195" si="5">$L$7*1.414*SIN(J142*2*3.1415/360)</f>
        <v>3.2963357179561696</v>
      </c>
    </row>
    <row r="143" spans="10:13" x14ac:dyDescent="0.25">
      <c r="J143" s="20">
        <v>-230</v>
      </c>
      <c r="K143" s="20">
        <f t="shared" si="4"/>
        <v>3.2497429819425352</v>
      </c>
      <c r="M143" s="20">
        <f t="shared" si="5"/>
        <v>3.2492376884248118</v>
      </c>
    </row>
    <row r="144" spans="10:13" x14ac:dyDescent="0.25">
      <c r="J144" s="20">
        <v>-229</v>
      </c>
      <c r="K144" s="20">
        <f t="shared" si="4"/>
        <v>3.2016656932837528</v>
      </c>
      <c r="M144" s="20">
        <f t="shared" si="5"/>
        <v>3.2011499679956068</v>
      </c>
    </row>
    <row r="145" spans="10:13" x14ac:dyDescent="0.25">
      <c r="J145" s="20">
        <v>-228</v>
      </c>
      <c r="K145" s="20">
        <f t="shared" si="4"/>
        <v>3.1526132037629808</v>
      </c>
      <c r="M145" s="20">
        <f t="shared" si="5"/>
        <v>3.1520872037900642</v>
      </c>
    </row>
    <row r="146" spans="10:13" x14ac:dyDescent="0.25">
      <c r="J146" s="20">
        <v>-227</v>
      </c>
      <c r="K146" s="20">
        <f t="shared" si="4"/>
        <v>3.1026004543623897</v>
      </c>
      <c r="M146" s="20">
        <f t="shared" si="5"/>
        <v>3.1020643399199397</v>
      </c>
    </row>
    <row r="147" spans="10:13" x14ac:dyDescent="0.25">
      <c r="J147" s="20">
        <v>-226</v>
      </c>
      <c r="K147" s="20">
        <f t="shared" si="4"/>
        <v>3.0516426785513717</v>
      </c>
      <c r="M147" s="20">
        <f t="shared" si="5"/>
        <v>3.0510966129354093</v>
      </c>
    </row>
    <row r="148" spans="10:13" x14ac:dyDescent="0.25">
      <c r="J148" s="20">
        <v>-225</v>
      </c>
      <c r="K148" s="20">
        <f t="shared" si="4"/>
        <v>2.9997553976465312</v>
      </c>
      <c r="M148" s="20">
        <f t="shared" si="5"/>
        <v>2.9991995471841211</v>
      </c>
    </row>
    <row r="149" spans="10:13" x14ac:dyDescent="0.25">
      <c r="J149" s="20">
        <v>-224</v>
      </c>
      <c r="K149" s="20">
        <f t="shared" si="4"/>
        <v>2.9469544160840315</v>
      </c>
      <c r="M149" s="20">
        <f t="shared" si="5"/>
        <v>2.946388950082623</v>
      </c>
    </row>
    <row r="150" spans="10:13" x14ac:dyDescent="0.25">
      <c r="J150" s="20">
        <v>-223</v>
      </c>
      <c r="K150" s="20">
        <f t="shared" si="4"/>
        <v>2.8932558166056919</v>
      </c>
      <c r="M150" s="20">
        <f t="shared" si="5"/>
        <v>2.8926809073015467</v>
      </c>
    </row>
    <row r="151" spans="10:13" x14ac:dyDescent="0.25">
      <c r="J151" s="20">
        <v>-222</v>
      </c>
      <c r="K151" s="20">
        <f t="shared" si="4"/>
        <v>2.8386759553603138</v>
      </c>
      <c r="M151" s="20">
        <f t="shared" si="5"/>
        <v>2.8380917778660466</v>
      </c>
    </row>
    <row r="152" spans="10:13" x14ac:dyDescent="0.25">
      <c r="J152" s="20">
        <v>-221</v>
      </c>
      <c r="K152" s="20">
        <f t="shared" si="4"/>
        <v>2.7832314569217433</v>
      </c>
      <c r="M152" s="20">
        <f t="shared" si="5"/>
        <v>2.7826381891729821</v>
      </c>
    </row>
    <row r="153" spans="10:13" x14ac:dyDescent="0.25">
      <c r="J153" s="20">
        <v>-220</v>
      </c>
      <c r="K153" s="20">
        <f t="shared" si="4"/>
        <v>2.7269392092251472</v>
      </c>
      <c r="M153" s="20">
        <f t="shared" si="5"/>
        <v>2.7263370319263363</v>
      </c>
    </row>
    <row r="154" spans="10:13" x14ac:dyDescent="0.25">
      <c r="J154" s="20">
        <v>-219</v>
      </c>
      <c r="K154" s="20">
        <f t="shared" si="4"/>
        <v>2.669816358423108</v>
      </c>
      <c r="M154" s="20">
        <f t="shared" si="5"/>
        <v>2.6692054549924658</v>
      </c>
    </row>
    <row r="155" spans="10:13" x14ac:dyDescent="0.25">
      <c r="J155" s="20">
        <v>-218</v>
      </c>
      <c r="K155" s="20">
        <f t="shared" si="4"/>
        <v>2.6118803036630265</v>
      </c>
      <c r="M155" s="20">
        <f t="shared" si="5"/>
        <v>2.6112608601766811</v>
      </c>
    </row>
    <row r="156" spans="10:13" x14ac:dyDescent="0.25">
      <c r="J156" s="20">
        <v>-217</v>
      </c>
      <c r="K156" s="20">
        <f t="shared" si="4"/>
        <v>2.5531486917875017</v>
      </c>
      <c r="M156" s="20">
        <f t="shared" si="5"/>
        <v>2.5525208969228106</v>
      </c>
    </row>
    <row r="157" spans="10:13" x14ac:dyDescent="0.25">
      <c r="J157" s="20">
        <v>-216</v>
      </c>
      <c r="K157" s="20">
        <f t="shared" si="4"/>
        <v>2.4936394119592471</v>
      </c>
      <c r="M157" s="20">
        <f t="shared" si="5"/>
        <v>2.4930034569373278</v>
      </c>
    </row>
    <row r="158" spans="10:13" x14ac:dyDescent="0.25">
      <c r="J158" s="20">
        <v>-215</v>
      </c>
      <c r="K158" s="20">
        <f t="shared" si="4"/>
        <v>2.4333705902121854</v>
      </c>
      <c r="M158" s="20">
        <f t="shared" si="5"/>
        <v>2.4327266687396722</v>
      </c>
    </row>
    <row r="159" spans="10:13" x14ac:dyDescent="0.25">
      <c r="J159" s="20">
        <v>-214</v>
      </c>
      <c r="K159" s="20">
        <f t="shared" si="4"/>
        <v>2.372360583930432</v>
      </c>
      <c r="M159" s="20">
        <f t="shared" si="5"/>
        <v>2.3717088921404739</v>
      </c>
    </row>
    <row r="160" spans="10:13" x14ac:dyDescent="0.25">
      <c r="J160" s="20">
        <v>-213</v>
      </c>
      <c r="K160" s="20">
        <f t="shared" si="4"/>
        <v>2.3106279762567614</v>
      </c>
      <c r="M160" s="20">
        <f t="shared" si="5"/>
        <v>2.3099687126492814</v>
      </c>
    </row>
    <row r="161" spans="10:13" x14ac:dyDescent="0.25">
      <c r="J161" s="20">
        <v>-212</v>
      </c>
      <c r="K161" s="20">
        <f t="shared" si="4"/>
        <v>2.2481915704323603</v>
      </c>
      <c r="M161" s="20">
        <f t="shared" si="5"/>
        <v>2.2475249358135962</v>
      </c>
    </row>
    <row r="162" spans="10:13" x14ac:dyDescent="0.25">
      <c r="J162" s="20">
        <v>-211</v>
      </c>
      <c r="K162" s="20">
        <f t="shared" si="4"/>
        <v>2.1850703840694998</v>
      </c>
      <c r="M162" s="20">
        <f t="shared" si="5"/>
        <v>2.1843965814908368</v>
      </c>
    </row>
    <row r="163" spans="10:13" x14ac:dyDescent="0.25">
      <c r="J163" s="20">
        <v>-210</v>
      </c>
      <c r="K163" s="20">
        <f t="shared" si="4"/>
        <v>2.121283643358935</v>
      </c>
      <c r="M163" s="20">
        <f t="shared" si="5"/>
        <v>2.1206028780550592</v>
      </c>
    </row>
    <row r="164" spans="10:13" x14ac:dyDescent="0.25">
      <c r="J164" s="20">
        <v>-209</v>
      </c>
      <c r="K164" s="20">
        <f t="shared" si="4"/>
        <v>2.0568507772137652</v>
      </c>
      <c r="M164" s="20">
        <f t="shared" si="5"/>
        <v>2.0561632565401515</v>
      </c>
    </row>
    <row r="165" spans="10:13" x14ac:dyDescent="0.25">
      <c r="J165" s="20">
        <v>-208</v>
      </c>
      <c r="K165" s="20">
        <f t="shared" si="4"/>
        <v>1.9917914113515414</v>
      </c>
      <c r="M165" s="20">
        <f t="shared" si="5"/>
        <v>1.9910973447212954</v>
      </c>
    </row>
    <row r="166" spans="10:13" x14ac:dyDescent="0.25">
      <c r="J166" s="20">
        <v>-207</v>
      </c>
      <c r="K166" s="20">
        <f t="shared" si="4"/>
        <v>1.9261253623164516</v>
      </c>
      <c r="M166" s="20">
        <f t="shared" si="5"/>
        <v>1.9254249611365224</v>
      </c>
    </row>
    <row r="167" spans="10:13" x14ac:dyDescent="0.25">
      <c r="J167" s="20">
        <v>-206</v>
      </c>
      <c r="K167" s="20">
        <f t="shared" si="4"/>
        <v>1.8598726314433487</v>
      </c>
      <c r="M167" s="20">
        <f t="shared" si="5"/>
        <v>1.8591661090501364</v>
      </c>
    </row>
    <row r="168" spans="10:13" x14ac:dyDescent="0.25">
      <c r="J168" s="20">
        <v>-205</v>
      </c>
      <c r="K168" s="20">
        <f t="shared" si="4"/>
        <v>1.7930533987655168</v>
      </c>
      <c r="M168" s="20">
        <f t="shared" si="5"/>
        <v>1.7923409703598929</v>
      </c>
    </row>
    <row r="169" spans="10:13" x14ac:dyDescent="0.25">
      <c r="J169" s="20">
        <v>-204</v>
      </c>
      <c r="K169" s="20">
        <f t="shared" si="4"/>
        <v>1.7256880168679989</v>
      </c>
      <c r="M169" s="20">
        <f t="shared" si="5"/>
        <v>1.7249698994497569</v>
      </c>
    </row>
    <row r="170" spans="10:13" x14ac:dyDescent="0.25">
      <c r="J170" s="20">
        <v>-203</v>
      </c>
      <c r="K170" s="20">
        <f t="shared" si="4"/>
        <v>1.6577970046883743</v>
      </c>
      <c r="M170" s="20">
        <f t="shared" si="5"/>
        <v>1.6570734169901342</v>
      </c>
    </row>
    <row r="171" spans="10:13" x14ac:dyDescent="0.25">
      <c r="J171" s="20">
        <v>-202</v>
      </c>
      <c r="K171" s="20">
        <f t="shared" si="4"/>
        <v>1.5894010412668444</v>
      </c>
      <c r="M171" s="20">
        <f t="shared" si="5"/>
        <v>1.5886722036874286</v>
      </c>
    </row>
    <row r="172" spans="10:13" x14ac:dyDescent="0.25">
      <c r="J172" s="20">
        <v>-201</v>
      </c>
      <c r="K172" s="20">
        <f t="shared" si="4"/>
        <v>1.520520959447585</v>
      </c>
      <c r="M172" s="20">
        <f t="shared" si="5"/>
        <v>1.5197870939848854</v>
      </c>
    </row>
    <row r="173" spans="10:13" x14ac:dyDescent="0.25">
      <c r="J173" s="20">
        <v>-200</v>
      </c>
      <c r="K173" s="20">
        <f t="shared" si="4"/>
        <v>1.4511777395332259</v>
      </c>
      <c r="M173" s="20">
        <f t="shared" si="5"/>
        <v>1.4504390697165863</v>
      </c>
    </row>
    <row r="174" spans="10:13" x14ac:dyDescent="0.25">
      <c r="J174" s="20">
        <v>-199</v>
      </c>
      <c r="K174" s="20">
        <f t="shared" si="4"/>
        <v>1.3813925028944243</v>
      </c>
      <c r="M174" s="20">
        <f t="shared" si="5"/>
        <v>1.3806492537165551</v>
      </c>
    </row>
    <row r="175" spans="10:13" x14ac:dyDescent="0.25">
      <c r="J175" s="20">
        <v>-198</v>
      </c>
      <c r="K175" s="20">
        <f t="shared" si="4"/>
        <v>1.3111865055364791</v>
      </c>
      <c r="M175" s="20">
        <f t="shared" si="5"/>
        <v>1.3104389033849264</v>
      </c>
    </row>
    <row r="176" spans="10:13" x14ac:dyDescent="0.25">
      <c r="J176" s="20">
        <v>-197</v>
      </c>
      <c r="K176" s="20">
        <f t="shared" si="4"/>
        <v>1.2405811316249078</v>
      </c>
      <c r="M176" s="20">
        <f t="shared" si="5"/>
        <v>1.2398294042130971</v>
      </c>
    </row>
    <row r="177" spans="10:13" x14ac:dyDescent="0.25">
      <c r="J177" s="20">
        <v>-196</v>
      </c>
      <c r="K177" s="20">
        <f t="shared" si="4"/>
        <v>1.1695978869720345</v>
      </c>
      <c r="M177" s="20">
        <f t="shared" si="5"/>
        <v>1.1688422632699114</v>
      </c>
    </row>
    <row r="178" spans="10:13" x14ac:dyDescent="0.25">
      <c r="J178" s="20">
        <v>-195</v>
      </c>
      <c r="K178" s="20">
        <f t="shared" si="4"/>
        <v>1.0982583924864693</v>
      </c>
      <c r="M178" s="20">
        <f t="shared" si="5"/>
        <v>1.0974991026507575</v>
      </c>
    </row>
    <row r="179" spans="10:13" x14ac:dyDescent="0.25">
      <c r="J179" s="20">
        <v>-194</v>
      </c>
      <c r="K179" s="20">
        <f t="shared" si="4"/>
        <v>1.0265843775875774</v>
      </c>
      <c r="M179" s="20">
        <f t="shared" si="5"/>
        <v>1.0258216528916739</v>
      </c>
    </row>
    <row r="180" spans="10:13" x14ac:dyDescent="0.25">
      <c r="J180" s="20">
        <v>-193</v>
      </c>
      <c r="K180" s="20">
        <f t="shared" si="4"/>
        <v>0.95459767358687786</v>
      </c>
      <c r="M180" s="20">
        <f t="shared" si="5"/>
        <v>0.95383174635041035</v>
      </c>
    </row>
    <row r="181" spans="10:13" x14ac:dyDescent="0.25">
      <c r="J181" s="20">
        <v>-192</v>
      </c>
      <c r="K181" s="20">
        <f t="shared" si="4"/>
        <v>0.8823202070383882</v>
      </c>
      <c r="M181" s="20">
        <f t="shared" si="5"/>
        <v>0.88155131055645131</v>
      </c>
    </row>
    <row r="182" spans="10:13" x14ac:dyDescent="0.25">
      <c r="J182" s="20">
        <v>-191</v>
      </c>
      <c r="K182" s="20">
        <f t="shared" si="4"/>
        <v>0.8097739930600053</v>
      </c>
      <c r="M182" s="20">
        <f t="shared" si="5"/>
        <v>0.80900236153210159</v>
      </c>
    </row>
    <row r="183" spans="10:13" x14ac:dyDescent="0.25">
      <c r="J183" s="20">
        <v>-190</v>
      </c>
      <c r="K183" s="20">
        <f t="shared" si="4"/>
        <v>0.73698112862785359</v>
      </c>
      <c r="M183" s="20">
        <f t="shared" si="5"/>
        <v>0.73620699708655757</v>
      </c>
    </row>
    <row r="184" spans="10:13" x14ac:dyDescent="0.25">
      <c r="J184" s="20">
        <v>-189</v>
      </c>
      <c r="K184" s="20">
        <f t="shared" si="4"/>
        <v>0.66396378584575644</v>
      </c>
      <c r="M184" s="20">
        <f t="shared" si="5"/>
        <v>0.66318739008512617</v>
      </c>
    </row>
    <row r="185" spans="10:13" x14ac:dyDescent="0.25">
      <c r="J185" s="20">
        <v>-188</v>
      </c>
      <c r="K185" s="20">
        <f t="shared" si="4"/>
        <v>0.5907442051917785</v>
      </c>
      <c r="M185" s="20">
        <f t="shared" si="5"/>
        <v>0.58996578169553449</v>
      </c>
    </row>
    <row r="186" spans="10:13" x14ac:dyDescent="0.25">
      <c r="J186" s="20">
        <v>-187</v>
      </c>
      <c r="K186" s="20">
        <f t="shared" si="4"/>
        <v>0.51734468874395989</v>
      </c>
      <c r="M186" s="20">
        <f t="shared" si="5"/>
        <v>0.51656447461345412</v>
      </c>
    </row>
    <row r="187" spans="10:13" x14ac:dyDescent="0.25">
      <c r="J187" s="20">
        <v>-186</v>
      </c>
      <c r="K187" s="20">
        <f t="shared" si="4"/>
        <v>0.44378759338730722</v>
      </c>
      <c r="M187" s="20">
        <f t="shared" si="5"/>
        <v>0.44300582626930407</v>
      </c>
    </row>
    <row r="188" spans="10:13" x14ac:dyDescent="0.25">
      <c r="J188" s="20">
        <v>-185</v>
      </c>
      <c r="K188" s="20">
        <f t="shared" si="4"/>
        <v>0.37009532400404282</v>
      </c>
      <c r="M188" s="20">
        <f t="shared" si="5"/>
        <v>0.3693122420183339</v>
      </c>
    </row>
    <row r="189" spans="10:13" x14ac:dyDescent="0.25">
      <c r="J189" s="20">
        <v>-184</v>
      </c>
      <c r="K189" s="20">
        <f t="shared" si="4"/>
        <v>0.29629032664929161</v>
      </c>
      <c r="M189" s="20">
        <f t="shared" si="5"/>
        <v>0.29550616831616616</v>
      </c>
    </row>
    <row r="190" spans="10:13" x14ac:dyDescent="0.25">
      <c r="J190" s="20">
        <v>-183</v>
      </c>
      <c r="K190" s="20">
        <f t="shared" si="4"/>
        <v>0.22239508171417779</v>
      </c>
      <c r="M190" s="20">
        <f t="shared" si="5"/>
        <v>0.22161008588177164</v>
      </c>
    </row>
    <row r="191" spans="10:13" x14ac:dyDescent="0.25">
      <c r="J191" s="20">
        <v>-182</v>
      </c>
      <c r="K191" s="20">
        <f t="shared" si="4"/>
        <v>0.14843209707849311</v>
      </c>
      <c r="M191" s="20">
        <f t="shared" si="5"/>
        <v>0.14764650285003747</v>
      </c>
    </row>
    <row r="192" spans="10:13" x14ac:dyDescent="0.25">
      <c r="J192" s="20">
        <v>-181</v>
      </c>
      <c r="K192" s="20">
        <f t="shared" si="4"/>
        <v>7.4423901254979496E-2</v>
      </c>
      <c r="M192" s="20">
        <f t="shared" si="5"/>
        <v>7.3637947915971974E-2</v>
      </c>
    </row>
    <row r="193" spans="10:13" x14ac:dyDescent="0.25">
      <c r="J193" s="20">
        <v>-180</v>
      </c>
      <c r="K193" s="20">
        <f t="shared" si="4"/>
        <v>3.9303652733979985E-4</v>
      </c>
      <c r="M193" s="20">
        <f t="shared" si="5"/>
        <v>-3.9303652733979985E-4</v>
      </c>
    </row>
    <row r="194" spans="10:13" x14ac:dyDescent="0.25">
      <c r="J194" s="20">
        <v>-179</v>
      </c>
      <c r="K194" s="20">
        <f t="shared" si="4"/>
        <v>-7.3637947915971974E-2</v>
      </c>
      <c r="M194" s="20">
        <f t="shared" si="5"/>
        <v>-7.4423901254979496E-2</v>
      </c>
    </row>
    <row r="195" spans="10:13" x14ac:dyDescent="0.25">
      <c r="J195" s="20">
        <v>-178</v>
      </c>
      <c r="K195" s="20">
        <f t="shared" si="4"/>
        <v>-0.14764650285003747</v>
      </c>
      <c r="M195" s="20">
        <f t="shared" si="5"/>
        <v>-0.14843209707849311</v>
      </c>
    </row>
    <row r="196" spans="10:13" x14ac:dyDescent="0.25">
      <c r="J196" s="20">
        <v>-177</v>
      </c>
      <c r="K196" s="20">
        <f t="shared" si="4"/>
        <v>-0.22161008588177164</v>
      </c>
      <c r="M196" s="20">
        <f t="shared" ref="M196:M259" si="6">$L$7*1.414*SIN(J196*2*3.1415/360)</f>
        <v>-0.22239508171417779</v>
      </c>
    </row>
    <row r="197" spans="10:13" x14ac:dyDescent="0.25">
      <c r="J197" s="20">
        <v>-176</v>
      </c>
      <c r="K197" s="20">
        <f t="shared" si="4"/>
        <v>-0.29550616831616805</v>
      </c>
      <c r="M197" s="20">
        <f t="shared" si="6"/>
        <v>-0.2962903266492935</v>
      </c>
    </row>
    <row r="198" spans="10:13" x14ac:dyDescent="0.25">
      <c r="J198" s="20">
        <v>-175</v>
      </c>
      <c r="K198" s="20">
        <f t="shared" si="4"/>
        <v>-0.3693122420183339</v>
      </c>
      <c r="M198" s="20">
        <f t="shared" si="6"/>
        <v>-0.37009532400404282</v>
      </c>
    </row>
    <row r="199" spans="10:13" x14ac:dyDescent="0.25">
      <c r="J199" s="20">
        <v>-174</v>
      </c>
      <c r="K199" s="20">
        <f t="shared" si="4"/>
        <v>-0.44300582626930407</v>
      </c>
      <c r="M199" s="20">
        <f t="shared" si="6"/>
        <v>-0.44378759338730722</v>
      </c>
    </row>
    <row r="200" spans="10:13" x14ac:dyDescent="0.25">
      <c r="J200" s="20">
        <v>-173</v>
      </c>
      <c r="K200" s="20">
        <f t="shared" si="4"/>
        <v>-0.51656447461345412</v>
      </c>
      <c r="M200" s="20">
        <f t="shared" si="6"/>
        <v>-0.51734468874395989</v>
      </c>
    </row>
    <row r="201" spans="10:13" x14ac:dyDescent="0.25">
      <c r="J201" s="20">
        <v>-172</v>
      </c>
      <c r="K201" s="20">
        <f t="shared" si="4"/>
        <v>-0.5899657816955326</v>
      </c>
      <c r="M201" s="20">
        <f t="shared" si="6"/>
        <v>-0.59074420519177662</v>
      </c>
    </row>
    <row r="202" spans="10:13" x14ac:dyDescent="0.25">
      <c r="J202" s="20">
        <v>-171</v>
      </c>
      <c r="K202" s="20">
        <f t="shared" si="4"/>
        <v>-0.66318739008512806</v>
      </c>
      <c r="M202" s="20">
        <f t="shared" si="6"/>
        <v>-0.66396378584575833</v>
      </c>
    </row>
    <row r="203" spans="10:13" x14ac:dyDescent="0.25">
      <c r="J203" s="20">
        <v>-170</v>
      </c>
      <c r="K203" s="20">
        <f t="shared" si="4"/>
        <v>-0.73620699708655757</v>
      </c>
      <c r="M203" s="20">
        <f t="shared" si="6"/>
        <v>-0.73698112862785359</v>
      </c>
    </row>
    <row r="204" spans="10:13" x14ac:dyDescent="0.25">
      <c r="J204" s="20">
        <v>-169</v>
      </c>
      <c r="K204" s="20">
        <f t="shared" si="4"/>
        <v>-0.80900236153210159</v>
      </c>
      <c r="M204" s="20">
        <f t="shared" si="6"/>
        <v>-0.8097739930600053</v>
      </c>
    </row>
    <row r="205" spans="10:13" x14ac:dyDescent="0.25">
      <c r="J205" s="20">
        <v>-168</v>
      </c>
      <c r="K205" s="20">
        <f t="shared" si="4"/>
        <v>-0.88155131055645131</v>
      </c>
      <c r="M205" s="20">
        <f t="shared" si="6"/>
        <v>-0.8823202070383882</v>
      </c>
    </row>
    <row r="206" spans="10:13" x14ac:dyDescent="0.25">
      <c r="J206" s="20">
        <v>-167</v>
      </c>
      <c r="K206" s="20">
        <f t="shared" ref="K206:K269" si="7">$L$7*1.414*SIN(J206*2*3.1415/360+$N$7*2*3.1415/360)</f>
        <v>-0.95383174635041035</v>
      </c>
      <c r="M206" s="20">
        <f t="shared" si="6"/>
        <v>-0.95459767358687786</v>
      </c>
    </row>
    <row r="207" spans="10:13" x14ac:dyDescent="0.25">
      <c r="J207" s="20">
        <v>-166</v>
      </c>
      <c r="K207" s="20">
        <f t="shared" si="7"/>
        <v>-1.0258216528916759</v>
      </c>
      <c r="M207" s="20">
        <f t="shared" si="6"/>
        <v>-1.0265843775875791</v>
      </c>
    </row>
    <row r="208" spans="10:13" x14ac:dyDescent="0.25">
      <c r="J208" s="20">
        <v>-165</v>
      </c>
      <c r="K208" s="20">
        <f t="shared" si="7"/>
        <v>-1.0974991026507555</v>
      </c>
      <c r="M208" s="20">
        <f t="shared" si="6"/>
        <v>-1.0982583924864673</v>
      </c>
    </row>
    <row r="209" spans="10:13" x14ac:dyDescent="0.25">
      <c r="J209" s="20">
        <v>-164</v>
      </c>
      <c r="K209" s="20">
        <f t="shared" si="7"/>
        <v>-1.1688422632699114</v>
      </c>
      <c r="M209" s="20">
        <f t="shared" si="6"/>
        <v>-1.1695978869720345</v>
      </c>
    </row>
    <row r="210" spans="10:13" x14ac:dyDescent="0.25">
      <c r="J210" s="20">
        <v>-163</v>
      </c>
      <c r="K210" s="20">
        <f t="shared" si="7"/>
        <v>-1.2398294042130971</v>
      </c>
      <c r="M210" s="20">
        <f t="shared" si="6"/>
        <v>-1.2405811316249078</v>
      </c>
    </row>
    <row r="211" spans="10:13" x14ac:dyDescent="0.25">
      <c r="J211" s="20">
        <v>-162</v>
      </c>
      <c r="K211" s="20">
        <f t="shared" si="7"/>
        <v>-1.3104389033849264</v>
      </c>
      <c r="M211" s="20">
        <f t="shared" si="6"/>
        <v>-1.3111865055364791</v>
      </c>
    </row>
    <row r="212" spans="10:13" x14ac:dyDescent="0.25">
      <c r="J212" s="20">
        <v>-161</v>
      </c>
      <c r="K212" s="20">
        <f t="shared" si="7"/>
        <v>-1.3806492537165551</v>
      </c>
      <c r="M212" s="20">
        <f t="shared" si="6"/>
        <v>-1.3813925028944243</v>
      </c>
    </row>
    <row r="213" spans="10:13" x14ac:dyDescent="0.25">
      <c r="J213" s="20">
        <v>-160</v>
      </c>
      <c r="K213" s="20">
        <f t="shared" si="7"/>
        <v>-1.4504390697165863</v>
      </c>
      <c r="M213" s="20">
        <f t="shared" si="6"/>
        <v>-1.4511777395332259</v>
      </c>
    </row>
    <row r="214" spans="10:13" x14ac:dyDescent="0.25">
      <c r="J214" s="20">
        <v>-159</v>
      </c>
      <c r="K214" s="20">
        <f t="shared" si="7"/>
        <v>-1.5197870939848854</v>
      </c>
      <c r="M214" s="20">
        <f t="shared" si="6"/>
        <v>-1.520520959447585</v>
      </c>
    </row>
    <row r="215" spans="10:13" x14ac:dyDescent="0.25">
      <c r="J215" s="20">
        <v>-158</v>
      </c>
      <c r="K215" s="20">
        <f t="shared" si="7"/>
        <v>-1.5886722036874286</v>
      </c>
      <c r="M215" s="20">
        <f t="shared" si="6"/>
        <v>-1.5894010412668444</v>
      </c>
    </row>
    <row r="216" spans="10:13" x14ac:dyDescent="0.25">
      <c r="J216" s="20">
        <v>-157</v>
      </c>
      <c r="K216" s="20">
        <f t="shared" si="7"/>
        <v>-1.6570734169901342</v>
      </c>
      <c r="M216" s="20">
        <f t="shared" si="6"/>
        <v>-1.6577970046883743</v>
      </c>
    </row>
    <row r="217" spans="10:13" x14ac:dyDescent="0.25">
      <c r="J217" s="20">
        <v>-156</v>
      </c>
      <c r="K217" s="20">
        <f t="shared" si="7"/>
        <v>-1.7249698994497586</v>
      </c>
      <c r="M217" s="20">
        <f t="shared" si="6"/>
        <v>-1.7256880168680007</v>
      </c>
    </row>
    <row r="218" spans="10:13" x14ac:dyDescent="0.25">
      <c r="J218" s="20">
        <v>-155</v>
      </c>
      <c r="K218" s="20">
        <f t="shared" si="7"/>
        <v>-1.7923409703598929</v>
      </c>
      <c r="M218" s="20">
        <f t="shared" si="6"/>
        <v>-1.7930533987655168</v>
      </c>
    </row>
    <row r="219" spans="10:13" x14ac:dyDescent="0.25">
      <c r="J219" s="20">
        <v>-154</v>
      </c>
      <c r="K219" s="20">
        <f t="shared" si="7"/>
        <v>-1.8591661090501364</v>
      </c>
      <c r="M219" s="20">
        <f t="shared" si="6"/>
        <v>-1.8598726314433487</v>
      </c>
    </row>
    <row r="220" spans="10:13" x14ac:dyDescent="0.25">
      <c r="J220" s="20">
        <v>-153</v>
      </c>
      <c r="K220" s="20">
        <f t="shared" si="7"/>
        <v>-1.9254249611365224</v>
      </c>
      <c r="M220" s="20">
        <f t="shared" si="6"/>
        <v>-1.9261253623164516</v>
      </c>
    </row>
    <row r="221" spans="10:13" x14ac:dyDescent="0.25">
      <c r="J221" s="20">
        <v>-152</v>
      </c>
      <c r="K221" s="20">
        <f t="shared" si="7"/>
        <v>-1.9910973447212954</v>
      </c>
      <c r="M221" s="20">
        <f t="shared" si="6"/>
        <v>-1.9917914113515414</v>
      </c>
    </row>
    <row r="222" spans="10:13" x14ac:dyDescent="0.25">
      <c r="J222" s="20">
        <v>-151</v>
      </c>
      <c r="K222" s="20">
        <f t="shared" si="7"/>
        <v>-2.0561632565401502</v>
      </c>
      <c r="M222" s="20">
        <f t="shared" si="6"/>
        <v>-2.0568507772137634</v>
      </c>
    </row>
    <row r="223" spans="10:13" x14ac:dyDescent="0.25">
      <c r="J223" s="20">
        <v>-150</v>
      </c>
      <c r="K223" s="20">
        <f t="shared" si="7"/>
        <v>-2.1206028780550592</v>
      </c>
      <c r="M223" s="20">
        <f t="shared" si="6"/>
        <v>-2.121283643358935</v>
      </c>
    </row>
    <row r="224" spans="10:13" x14ac:dyDescent="0.25">
      <c r="J224" s="20">
        <v>-149</v>
      </c>
      <c r="K224" s="20">
        <f t="shared" si="7"/>
        <v>-2.1843965814908368</v>
      </c>
      <c r="M224" s="20">
        <f t="shared" si="6"/>
        <v>-2.1850703840694998</v>
      </c>
    </row>
    <row r="225" spans="10:13" x14ac:dyDescent="0.25">
      <c r="J225" s="20">
        <v>-148</v>
      </c>
      <c r="K225" s="20">
        <f t="shared" si="7"/>
        <v>-2.2475249358135962</v>
      </c>
      <c r="M225" s="20">
        <f t="shared" si="6"/>
        <v>-2.2481915704323603</v>
      </c>
    </row>
    <row r="226" spans="10:13" x14ac:dyDescent="0.25">
      <c r="J226" s="20">
        <v>-147</v>
      </c>
      <c r="K226" s="20">
        <f t="shared" si="7"/>
        <v>-2.3099687126492836</v>
      </c>
      <c r="M226" s="20">
        <f t="shared" si="6"/>
        <v>-2.3106279762567628</v>
      </c>
    </row>
    <row r="227" spans="10:13" x14ac:dyDescent="0.25">
      <c r="J227" s="20">
        <v>-146</v>
      </c>
      <c r="K227" s="20">
        <f t="shared" si="7"/>
        <v>-2.3717088921404725</v>
      </c>
      <c r="M227" s="20">
        <f t="shared" si="6"/>
        <v>-2.3723605839304303</v>
      </c>
    </row>
    <row r="228" spans="10:13" x14ac:dyDescent="0.25">
      <c r="J228" s="20">
        <v>-145</v>
      </c>
      <c r="K228" s="20">
        <f t="shared" si="7"/>
        <v>-2.4327266687396722</v>
      </c>
      <c r="M228" s="20">
        <f t="shared" si="6"/>
        <v>-2.4333705902121854</v>
      </c>
    </row>
    <row r="229" spans="10:13" x14ac:dyDescent="0.25">
      <c r="J229" s="20">
        <v>-144</v>
      </c>
      <c r="K229" s="20">
        <f t="shared" si="7"/>
        <v>-2.4930034569373261</v>
      </c>
      <c r="M229" s="20">
        <f t="shared" si="6"/>
        <v>-2.4936394119592458</v>
      </c>
    </row>
    <row r="230" spans="10:13" x14ac:dyDescent="0.25">
      <c r="J230" s="20">
        <v>-143</v>
      </c>
      <c r="K230" s="20">
        <f t="shared" si="7"/>
        <v>-2.5525208969228106</v>
      </c>
      <c r="M230" s="20">
        <f t="shared" si="6"/>
        <v>-2.5531486917875017</v>
      </c>
    </row>
    <row r="231" spans="10:13" x14ac:dyDescent="0.25">
      <c r="J231" s="20">
        <v>-142</v>
      </c>
      <c r="K231" s="20">
        <f t="shared" si="7"/>
        <v>-2.6112608601766811</v>
      </c>
      <c r="M231" s="20">
        <f t="shared" si="6"/>
        <v>-2.6118803036630265</v>
      </c>
    </row>
    <row r="232" spans="10:13" x14ac:dyDescent="0.25">
      <c r="J232" s="20">
        <v>-141</v>
      </c>
      <c r="K232" s="20">
        <f t="shared" si="7"/>
        <v>-2.6692054549924658</v>
      </c>
      <c r="M232" s="20">
        <f t="shared" si="6"/>
        <v>-2.669816358423108</v>
      </c>
    </row>
    <row r="233" spans="10:13" x14ac:dyDescent="0.25">
      <c r="J233" s="20">
        <v>-140</v>
      </c>
      <c r="K233" s="20">
        <f t="shared" si="7"/>
        <v>-2.7263370319263376</v>
      </c>
      <c r="M233" s="20">
        <f t="shared" si="6"/>
        <v>-2.7269392092251485</v>
      </c>
    </row>
    <row r="234" spans="10:13" x14ac:dyDescent="0.25">
      <c r="J234" s="20">
        <v>-139</v>
      </c>
      <c r="K234" s="20">
        <f t="shared" si="7"/>
        <v>-2.7826381891729808</v>
      </c>
      <c r="M234" s="20">
        <f t="shared" si="6"/>
        <v>-2.783231456921742</v>
      </c>
    </row>
    <row r="235" spans="10:13" x14ac:dyDescent="0.25">
      <c r="J235" s="20">
        <v>-138</v>
      </c>
      <c r="K235" s="20">
        <f t="shared" si="7"/>
        <v>-2.8380917778660466</v>
      </c>
      <c r="M235" s="20">
        <f t="shared" si="6"/>
        <v>-2.8386759553603138</v>
      </c>
    </row>
    <row r="236" spans="10:13" x14ac:dyDescent="0.25">
      <c r="J236" s="20">
        <v>-137</v>
      </c>
      <c r="K236" s="20">
        <f t="shared" si="7"/>
        <v>-2.8926809073015467</v>
      </c>
      <c r="M236" s="20">
        <f t="shared" si="6"/>
        <v>-2.8932558166056919</v>
      </c>
    </row>
    <row r="237" spans="10:13" x14ac:dyDescent="0.25">
      <c r="J237" s="20">
        <v>-136</v>
      </c>
      <c r="K237" s="20">
        <f t="shared" si="7"/>
        <v>-2.946388950082623</v>
      </c>
      <c r="M237" s="20">
        <f t="shared" si="6"/>
        <v>-2.9469544160840315</v>
      </c>
    </row>
    <row r="238" spans="10:13" x14ac:dyDescent="0.25">
      <c r="J238" s="20">
        <v>-135</v>
      </c>
      <c r="K238" s="20">
        <f t="shared" si="7"/>
        <v>-2.9991995471841211</v>
      </c>
      <c r="M238" s="20">
        <f t="shared" si="6"/>
        <v>-2.9997553976465312</v>
      </c>
    </row>
    <row r="239" spans="10:13" x14ac:dyDescent="0.25">
      <c r="J239" s="20">
        <v>-134</v>
      </c>
      <c r="K239" s="20">
        <f t="shared" si="7"/>
        <v>-3.0510966129354093</v>
      </c>
      <c r="M239" s="20">
        <f t="shared" si="6"/>
        <v>-3.0516426785513717</v>
      </c>
    </row>
    <row r="240" spans="10:13" x14ac:dyDescent="0.25">
      <c r="J240" s="20">
        <v>-133</v>
      </c>
      <c r="K240" s="20">
        <f t="shared" si="7"/>
        <v>-3.102064339919941</v>
      </c>
      <c r="M240" s="20">
        <f t="shared" si="6"/>
        <v>-3.1026004543623911</v>
      </c>
    </row>
    <row r="241" spans="10:13" x14ac:dyDescent="0.25">
      <c r="J241" s="20">
        <v>-132</v>
      </c>
      <c r="K241" s="20">
        <f t="shared" si="7"/>
        <v>-3.1520872037900642</v>
      </c>
      <c r="M241" s="20">
        <f t="shared" si="6"/>
        <v>-3.1526132037629808</v>
      </c>
    </row>
    <row r="242" spans="10:13" x14ac:dyDescent="0.25">
      <c r="J242" s="20">
        <v>-131</v>
      </c>
      <c r="K242" s="20">
        <f t="shared" si="7"/>
        <v>-3.2011499679956081</v>
      </c>
      <c r="M242" s="20">
        <f t="shared" si="6"/>
        <v>-3.2016656932837542</v>
      </c>
    </row>
    <row r="243" spans="10:13" x14ac:dyDescent="0.25">
      <c r="J243" s="20">
        <v>-130</v>
      </c>
      <c r="K243" s="20">
        <f t="shared" si="7"/>
        <v>-3.2492376884248086</v>
      </c>
      <c r="M243" s="20">
        <f t="shared" si="6"/>
        <v>-3.2497429819425339</v>
      </c>
    </row>
    <row r="244" spans="10:13" x14ac:dyDescent="0.25">
      <c r="J244" s="20">
        <v>-129</v>
      </c>
      <c r="K244" s="20">
        <f t="shared" si="7"/>
        <v>-3.2963357179561719</v>
      </c>
      <c r="M244" s="20">
        <f t="shared" si="6"/>
        <v>-3.2968304257952497</v>
      </c>
    </row>
    <row r="245" spans="10:13" x14ac:dyDescent="0.25">
      <c r="J245" s="20">
        <v>-128</v>
      </c>
      <c r="K245" s="20">
        <f t="shared" si="7"/>
        <v>-3.3424297109198404</v>
      </c>
      <c r="M245" s="20">
        <f t="shared" si="6"/>
        <v>-3.3429136823963641</v>
      </c>
    </row>
    <row r="246" spans="10:13" x14ac:dyDescent="0.25">
      <c r="J246" s="20">
        <v>-127</v>
      </c>
      <c r="K246" s="20">
        <f t="shared" si="7"/>
        <v>-3.3875056274672022</v>
      </c>
      <c r="M246" s="20">
        <f t="shared" si="6"/>
        <v>-3.3879787151674625</v>
      </c>
    </row>
    <row r="247" spans="10:13" x14ac:dyDescent="0.25">
      <c r="J247" s="20">
        <v>-126</v>
      </c>
      <c r="K247" s="20">
        <f t="shared" si="7"/>
        <v>-3.4315497378472744</v>
      </c>
      <c r="M247" s="20">
        <f t="shared" si="6"/>
        <v>-3.4320117976726792</v>
      </c>
    </row>
    <row r="248" spans="10:13" x14ac:dyDescent="0.25">
      <c r="J248" s="20">
        <v>-125</v>
      </c>
      <c r="K248" s="20">
        <f t="shared" si="7"/>
        <v>-3.4745486265887071</v>
      </c>
      <c r="M248" s="20">
        <f t="shared" si="6"/>
        <v>-3.4749995177996542</v>
      </c>
    </row>
    <row r="249" spans="10:13" x14ac:dyDescent="0.25">
      <c r="J249" s="20">
        <v>-124</v>
      </c>
      <c r="K249" s="20">
        <f t="shared" si="7"/>
        <v>-3.5164891965859897</v>
      </c>
      <c r="M249" s="20">
        <f t="shared" si="6"/>
        <v>-3.5169287818447543</v>
      </c>
    </row>
    <row r="250" spans="10:13" x14ac:dyDescent="0.25">
      <c r="J250" s="20">
        <v>-123</v>
      </c>
      <c r="K250" s="20">
        <f t="shared" si="7"/>
        <v>-3.5573586730887561</v>
      </c>
      <c r="M250" s="20">
        <f t="shared" si="6"/>
        <v>-3.5577868185013042</v>
      </c>
    </row>
    <row r="251" spans="10:13" x14ac:dyDescent="0.25">
      <c r="J251" s="20">
        <v>-122</v>
      </c>
      <c r="K251" s="20">
        <f t="shared" si="7"/>
        <v>-3.5971446075928353</v>
      </c>
      <c r="M251" s="20">
        <f t="shared" si="6"/>
        <v>-3.5975611827496219</v>
      </c>
    </row>
    <row r="252" spans="10:13" x14ac:dyDescent="0.25">
      <c r="J252" s="20">
        <v>-121</v>
      </c>
      <c r="K252" s="20">
        <f t="shared" si="7"/>
        <v>-3.6358348816319914</v>
      </c>
      <c r="M252" s="20">
        <f t="shared" si="6"/>
        <v>-3.6362397596476694</v>
      </c>
    </row>
    <row r="253" spans="10:13" x14ac:dyDescent="0.25">
      <c r="J253" s="20">
        <v>-120</v>
      </c>
      <c r="K253" s="20">
        <f t="shared" si="7"/>
        <v>-3.6734177104690806</v>
      </c>
      <c r="M253" s="20">
        <f t="shared" si="6"/>
        <v>-3.6738107680211627</v>
      </c>
    </row>
    <row r="254" spans="10:13" x14ac:dyDescent="0.25">
      <c r="J254" s="20">
        <v>-119</v>
      </c>
      <c r="K254" s="20">
        <f t="shared" si="7"/>
        <v>-3.7098816466856137</v>
      </c>
      <c r="M254" s="20">
        <f t="shared" si="6"/>
        <v>-3.7102627640520214</v>
      </c>
    </row>
    <row r="255" spans="10:13" x14ac:dyDescent="0.25">
      <c r="J255" s="20">
        <v>-118</v>
      </c>
      <c r="K255" s="20">
        <f t="shared" si="7"/>
        <v>-3.7452155836685175</v>
      </c>
      <c r="M255" s="20">
        <f t="shared" si="6"/>
        <v>-3.7455846447640564</v>
      </c>
    </row>
    <row r="256" spans="10:13" x14ac:dyDescent="0.25">
      <c r="J256" s="20">
        <v>-117</v>
      </c>
      <c r="K256" s="20">
        <f t="shared" si="7"/>
        <v>-3.7794087589931347</v>
      </c>
      <c r="M256" s="20">
        <f t="shared" si="6"/>
        <v>-3.7797656514048512</v>
      </c>
    </row>
    <row r="257" spans="10:13" x14ac:dyDescent="0.25">
      <c r="J257" s="20">
        <v>-116</v>
      </c>
      <c r="K257" s="20">
        <f t="shared" si="7"/>
        <v>-3.8124507577013627</v>
      </c>
      <c r="M257" s="20">
        <f t="shared" si="6"/>
        <v>-3.8127953727227841</v>
      </c>
    </row>
    <row r="258" spans="10:13" x14ac:dyDescent="0.25">
      <c r="J258" s="20">
        <v>-115</v>
      </c>
      <c r="K258" s="20">
        <f t="shared" si="7"/>
        <v>-3.844331515473971</v>
      </c>
      <c r="M258" s="20">
        <f t="shared" si="6"/>
        <v>-3.8446637481382124</v>
      </c>
    </row>
    <row r="259" spans="10:13" x14ac:dyDescent="0.25">
      <c r="J259" s="20">
        <v>-114</v>
      </c>
      <c r="K259" s="20">
        <f t="shared" si="7"/>
        <v>-3.8750413216960937</v>
      </c>
      <c r="M259" s="20">
        <f t="shared" si="6"/>
        <v>-3.8753610708078385</v>
      </c>
    </row>
    <row r="260" spans="10:13" x14ac:dyDescent="0.25">
      <c r="J260" s="20">
        <v>-113</v>
      </c>
      <c r="K260" s="20">
        <f t="shared" si="7"/>
        <v>-3.9045708224150188</v>
      </c>
      <c r="M260" s="20">
        <f t="shared" ref="M260:M323" si="8">$L$7*1.414*SIN(J260*2*3.1415/360)</f>
        <v>-3.9048779905813342</v>
      </c>
    </row>
    <row r="261" spans="10:13" x14ac:dyDescent="0.25">
      <c r="J261" s="20">
        <v>-112</v>
      </c>
      <c r="K261" s="20">
        <f t="shared" si="7"/>
        <v>-3.932911023189317</v>
      </c>
      <c r="M261" s="20">
        <f t="shared" si="8"/>
        <v>-3.9332055168493225</v>
      </c>
    </row>
    <row r="262" spans="10:13" x14ac:dyDescent="0.25">
      <c r="J262" s="20">
        <v>-111</v>
      </c>
      <c r="K262" s="20">
        <f t="shared" si="7"/>
        <v>-3.960053291828475</v>
      </c>
      <c r="M262" s="20">
        <f t="shared" si="8"/>
        <v>-3.9603350212818409</v>
      </c>
    </row>
    <row r="263" spans="10:13" x14ac:dyDescent="0.25">
      <c r="J263" s="20">
        <v>-110</v>
      </c>
      <c r="K263" s="20">
        <f t="shared" si="7"/>
        <v>-3.9859893610221895</v>
      </c>
      <c r="M263" s="20">
        <f t="shared" si="8"/>
        <v>-3.9862582404564564</v>
      </c>
    </row>
    <row r="264" spans="10:13" x14ac:dyDescent="0.25">
      <c r="J264" s="20">
        <v>-109</v>
      </c>
      <c r="K264" s="20">
        <f t="shared" si="7"/>
        <v>-4.0107113308585216</v>
      </c>
      <c r="M264" s="20">
        <f t="shared" si="8"/>
        <v>-4.0109672783752393</v>
      </c>
    </row>
    <row r="265" spans="10:13" x14ac:dyDescent="0.25">
      <c r="J265" s="20">
        <v>-108</v>
      </c>
      <c r="K265" s="20">
        <f t="shared" si="7"/>
        <v>-4.0342116712301452</v>
      </c>
      <c r="M265" s="20">
        <f t="shared" si="8"/>
        <v>-4.0344546088698197</v>
      </c>
    </row>
    <row r="266" spans="10:13" x14ac:dyDescent="0.25">
      <c r="J266" s="20">
        <v>-107</v>
      </c>
      <c r="K266" s="20">
        <f t="shared" si="7"/>
        <v>-4.0564832241279527</v>
      </c>
      <c r="M266" s="20">
        <f t="shared" si="8"/>
        <v>-4.0567130778937903</v>
      </c>
    </row>
    <row r="267" spans="10:13" x14ac:dyDescent="0.25">
      <c r="J267" s="20">
        <v>-106</v>
      </c>
      <c r="K267" s="20">
        <f t="shared" si="7"/>
        <v>-4.0775192058213294</v>
      </c>
      <c r="M267" s="20">
        <f t="shared" si="8"/>
        <v>-4.0777359057017781</v>
      </c>
    </row>
    <row r="268" spans="10:13" x14ac:dyDescent="0.25">
      <c r="J268" s="20">
        <v>-105</v>
      </c>
      <c r="K268" s="20">
        <f t="shared" si="7"/>
        <v>-4.0973132089244197</v>
      </c>
      <c r="M268" s="20">
        <f t="shared" si="8"/>
        <v>-4.0975166889144878</v>
      </c>
    </row>
    <row r="269" spans="10:13" x14ac:dyDescent="0.25">
      <c r="J269" s="20">
        <v>-104</v>
      </c>
      <c r="K269" s="20">
        <f t="shared" si="7"/>
        <v>-4.1158592043477622</v>
      </c>
      <c r="M269" s="20">
        <f t="shared" si="8"/>
        <v>-4.1160494024691294</v>
      </c>
    </row>
    <row r="270" spans="10:13" x14ac:dyDescent="0.25">
      <c r="J270" s="20">
        <v>-103</v>
      </c>
      <c r="K270" s="20">
        <f t="shared" ref="K270:K333" si="9">$L$7*1.414*SIN(J270*2*3.1415/360+$N$7*2*3.1415/360)</f>
        <v>-4.1331515431347023</v>
      </c>
      <c r="M270" s="20">
        <f t="shared" si="8"/>
        <v>-4.1333284014545963</v>
      </c>
    </row>
    <row r="271" spans="10:13" x14ac:dyDescent="0.25">
      <c r="J271" s="20">
        <v>-102</v>
      </c>
      <c r="K271" s="20">
        <f t="shared" si="9"/>
        <v>-4.1491849581820173</v>
      </c>
      <c r="M271" s="20">
        <f t="shared" si="8"/>
        <v>-4.149348422830859</v>
      </c>
    </row>
    <row r="272" spans="10:13" x14ac:dyDescent="0.25">
      <c r="J272" s="20">
        <v>-101</v>
      </c>
      <c r="K272" s="20">
        <f t="shared" si="9"/>
        <v>-4.1639545658442323</v>
      </c>
      <c r="M272" s="20">
        <f t="shared" si="8"/>
        <v>-4.1641045870320417</v>
      </c>
    </row>
    <row r="273" spans="10:13" x14ac:dyDescent="0.25">
      <c r="J273" s="20">
        <v>-100</v>
      </c>
      <c r="K273" s="20">
        <f t="shared" si="9"/>
        <v>-4.1774558674211395</v>
      </c>
      <c r="M273" s="20">
        <f t="shared" si="8"/>
        <v>-4.1775923994527044</v>
      </c>
    </row>
    <row r="274" spans="10:13" x14ac:dyDescent="0.25">
      <c r="J274" s="20">
        <v>-99</v>
      </c>
      <c r="K274" s="20">
        <f t="shared" si="9"/>
        <v>-4.1896847505280608</v>
      </c>
      <c r="M274" s="20">
        <f t="shared" si="8"/>
        <v>-4.1898077518168559</v>
      </c>
    </row>
    <row r="275" spans="10:13" x14ac:dyDescent="0.25">
      <c r="J275" s="20">
        <v>-98</v>
      </c>
      <c r="K275" s="20">
        <f t="shared" si="9"/>
        <v>-4.2006374903484511</v>
      </c>
      <c r="M275" s="20">
        <f t="shared" si="8"/>
        <v>-4.2007469234293024</v>
      </c>
    </row>
    <row r="276" spans="10:13" x14ac:dyDescent="0.25">
      <c r="J276" s="20">
        <v>-97</v>
      </c>
      <c r="K276" s="20">
        <f t="shared" si="9"/>
        <v>-4.2103107507684454</v>
      </c>
      <c r="M276" s="20">
        <f t="shared" si="8"/>
        <v>-4.2104065823089414</v>
      </c>
    </row>
    <row r="277" spans="10:13" x14ac:dyDescent="0.25">
      <c r="J277" s="20">
        <v>-96</v>
      </c>
      <c r="K277" s="20">
        <f t="shared" si="9"/>
        <v>-4.218701585393009</v>
      </c>
      <c r="M277" s="20">
        <f t="shared" si="8"/>
        <v>-4.2187837862036561</v>
      </c>
    </row>
    <row r="278" spans="10:13" x14ac:dyDescent="0.25">
      <c r="J278" s="20">
        <v>-95</v>
      </c>
      <c r="K278" s="20">
        <f t="shared" si="9"/>
        <v>-4.2258074384433861</v>
      </c>
      <c r="M278" s="20">
        <f t="shared" si="8"/>
        <v>-4.2258759834864996</v>
      </c>
    </row>
    <row r="279" spans="10:13" x14ac:dyDescent="0.25">
      <c r="J279" s="20">
        <v>-94</v>
      </c>
      <c r="K279" s="20">
        <f t="shared" si="9"/>
        <v>-4.2316261455355724</v>
      </c>
      <c r="M279" s="20">
        <f t="shared" si="8"/>
        <v>-4.2316810139328975</v>
      </c>
    </row>
    <row r="280" spans="10:13" x14ac:dyDescent="0.25">
      <c r="J280" s="20">
        <v>-93</v>
      </c>
      <c r="K280" s="20">
        <f t="shared" si="9"/>
        <v>-4.2361559343395623</v>
      </c>
      <c r="M280" s="20">
        <f t="shared" si="8"/>
        <v>-4.236197109378641</v>
      </c>
    </row>
    <row r="281" spans="10:13" x14ac:dyDescent="0.25">
      <c r="J281" s="20">
        <v>-92</v>
      </c>
      <c r="K281" s="20">
        <f t="shared" si="9"/>
        <v>-4.2393954251191897</v>
      </c>
      <c r="M281" s="20">
        <f t="shared" si="8"/>
        <v>-4.2394228942584462</v>
      </c>
    </row>
    <row r="282" spans="10:13" x14ac:dyDescent="0.25">
      <c r="J282" s="20">
        <v>-91</v>
      </c>
      <c r="K282" s="20">
        <f t="shared" si="9"/>
        <v>-4.2413436311523869</v>
      </c>
      <c r="M282" s="20">
        <f t="shared" si="8"/>
        <v>-4.2413573860249469</v>
      </c>
    </row>
    <row r="283" spans="10:13" x14ac:dyDescent="0.25">
      <c r="J283" s="20">
        <v>-90</v>
      </c>
      <c r="K283" s="20">
        <f t="shared" si="9"/>
        <v>-4.2419999590317241</v>
      </c>
      <c r="M283" s="20">
        <f t="shared" si="8"/>
        <v>-4.2419999954479692</v>
      </c>
    </row>
    <row r="284" spans="10:13" x14ac:dyDescent="0.25">
      <c r="J284" s="20">
        <v>-89</v>
      </c>
      <c r="K284" s="20">
        <f t="shared" si="9"/>
        <v>-4.2413642088451642</v>
      </c>
      <c r="M284" s="20">
        <f t="shared" si="8"/>
        <v>-4.2413505267940019</v>
      </c>
    </row>
    <row r="285" spans="10:13" x14ac:dyDescent="0.25">
      <c r="J285" s="20">
        <v>-88</v>
      </c>
      <c r="K285" s="20">
        <f t="shared" si="9"/>
        <v>-4.2394365742369509</v>
      </c>
      <c r="M285" s="20">
        <f t="shared" si="8"/>
        <v>-4.2394091778858201</v>
      </c>
    </row>
    <row r="286" spans="10:13" x14ac:dyDescent="0.25">
      <c r="J286" s="20">
        <v>-87</v>
      </c>
      <c r="K286" s="20">
        <f t="shared" si="9"/>
        <v>-4.2362176423486249</v>
      </c>
      <c r="M286" s="20">
        <f t="shared" si="8"/>
        <v>-4.2361765400422273</v>
      </c>
    </row>
    <row r="287" spans="10:13" x14ac:dyDescent="0.25">
      <c r="J287" s="20">
        <v>-86</v>
      </c>
      <c r="K287" s="20">
        <f t="shared" si="9"/>
        <v>-4.2317083936401891</v>
      </c>
      <c r="M287" s="20">
        <f t="shared" si="8"/>
        <v>-4.2316535978979477</v>
      </c>
    </row>
    <row r="288" spans="10:13" x14ac:dyDescent="0.25">
      <c r="J288" s="20">
        <v>-85</v>
      </c>
      <c r="K288" s="20">
        <f t="shared" si="9"/>
        <v>-4.2259102015914651</v>
      </c>
      <c r="M288" s="20">
        <f t="shared" si="8"/>
        <v>-4.2258417291037089</v>
      </c>
    </row>
    <row r="289" spans="10:13" x14ac:dyDescent="0.25">
      <c r="J289" s="20">
        <v>-84</v>
      </c>
      <c r="K289" s="20">
        <f t="shared" si="9"/>
        <v>-4.2188248322837456</v>
      </c>
      <c r="M289" s="20">
        <f t="shared" si="8"/>
        <v>-4.218742703906627</v>
      </c>
    </row>
    <row r="290" spans="10:13" x14ac:dyDescent="0.25">
      <c r="J290" s="20">
        <v>-83</v>
      </c>
      <c r="K290" s="20">
        <f t="shared" si="9"/>
        <v>-4.210454443861857</v>
      </c>
      <c r="M290" s="20">
        <f t="shared" si="8"/>
        <v>-4.2103586846110002</v>
      </c>
    </row>
    <row r="291" spans="10:13" x14ac:dyDescent="0.25">
      <c r="J291" s="20">
        <v>-82</v>
      </c>
      <c r="K291" s="20">
        <f t="shared" si="9"/>
        <v>-4.2008015858768113</v>
      </c>
      <c r="M291" s="20">
        <f t="shared" si="8"/>
        <v>-4.2006922249196919</v>
      </c>
    </row>
    <row r="292" spans="10:13" x14ac:dyDescent="0.25">
      <c r="J292" s="20">
        <v>-81</v>
      </c>
      <c r="K292" s="20">
        <f t="shared" si="9"/>
        <v>-4.1898691985092311</v>
      </c>
      <c r="M292" s="20">
        <f t="shared" si="8"/>
        <v>-4.1897462691562897</v>
      </c>
    </row>
    <row r="293" spans="10:13" x14ac:dyDescent="0.25">
      <c r="J293" s="20">
        <v>-80</v>
      </c>
      <c r="K293" s="20">
        <f t="shared" si="9"/>
        <v>-4.1776606116737902</v>
      </c>
      <c r="M293" s="20">
        <f t="shared" si="8"/>
        <v>-4.1775241513682912</v>
      </c>
    </row>
    <row r="294" spans="10:13" x14ac:dyDescent="0.25">
      <c r="J294" s="20">
        <v>-79</v>
      </c>
      <c r="K294" s="20">
        <f t="shared" si="9"/>
        <v>-4.1641795440049618</v>
      </c>
      <c r="M294" s="20">
        <f t="shared" si="8"/>
        <v>-4.1640295943115841</v>
      </c>
    </row>
    <row r="295" spans="10:13" x14ac:dyDescent="0.25">
      <c r="J295" s="20">
        <v>-78</v>
      </c>
      <c r="K295" s="20">
        <f t="shared" si="9"/>
        <v>-4.1494301017243389</v>
      </c>
      <c r="M295" s="20">
        <f t="shared" si="8"/>
        <v>-4.1492667083165173</v>
      </c>
    </row>
    <row r="296" spans="10:13" x14ac:dyDescent="0.25">
      <c r="J296" s="20">
        <v>-77</v>
      </c>
      <c r="K296" s="20">
        <f t="shared" si="9"/>
        <v>-4.1334167773899235</v>
      </c>
      <c r="M296" s="20">
        <f t="shared" si="8"/>
        <v>-4.1332399900359365</v>
      </c>
    </row>
    <row r="297" spans="10:13" x14ac:dyDescent="0.25">
      <c r="J297" s="20">
        <v>-76</v>
      </c>
      <c r="K297" s="20">
        <f t="shared" si="9"/>
        <v>-4.1161444485277228</v>
      </c>
      <c r="M297" s="20">
        <f t="shared" si="8"/>
        <v>-4.1159543210755372</v>
      </c>
    </row>
    <row r="298" spans="10:13" x14ac:dyDescent="0.25">
      <c r="J298" s="20">
        <v>-75</v>
      </c>
      <c r="K298" s="20">
        <f t="shared" si="9"/>
        <v>-4.0976183761461069</v>
      </c>
      <c r="M298" s="20">
        <f t="shared" si="8"/>
        <v>-4.0974149665069675</v>
      </c>
    </row>
    <row r="299" spans="10:13" x14ac:dyDescent="0.25">
      <c r="J299" s="20">
        <v>-74</v>
      </c>
      <c r="K299" s="20">
        <f t="shared" si="9"/>
        <v>-4.0778442031333322</v>
      </c>
      <c r="M299" s="20">
        <f t="shared" si="8"/>
        <v>-4.0776275732641336</v>
      </c>
    </row>
    <row r="300" spans="10:13" x14ac:dyDescent="0.25">
      <c r="J300" s="20">
        <v>-73</v>
      </c>
      <c r="K300" s="20">
        <f t="shared" si="9"/>
        <v>-4.0568279525387823</v>
      </c>
      <c r="M300" s="20">
        <f t="shared" si="8"/>
        <v>-4.0565981684231858</v>
      </c>
    </row>
    <row r="301" spans="10:13" x14ac:dyDescent="0.25">
      <c r="J301" s="20">
        <v>-72</v>
      </c>
      <c r="K301" s="20">
        <f t="shared" si="9"/>
        <v>-4.0345760257383789</v>
      </c>
      <c r="M301" s="20">
        <f t="shared" si="8"/>
        <v>-4.0343331573667278</v>
      </c>
    </row>
    <row r="302" spans="10:13" x14ac:dyDescent="0.25">
      <c r="J302" s="20">
        <v>-71</v>
      </c>
      <c r="K302" s="20">
        <f t="shared" si="9"/>
        <v>-4.0110952004847951</v>
      </c>
      <c r="M302" s="20">
        <f t="shared" si="8"/>
        <v>-4.0108393218327816</v>
      </c>
    </row>
    <row r="303" spans="10:13" x14ac:dyDescent="0.25">
      <c r="J303" s="20">
        <v>-70</v>
      </c>
      <c r="K303" s="20">
        <f t="shared" si="9"/>
        <v>-3.9863926288429932</v>
      </c>
      <c r="M303" s="20">
        <f t="shared" si="8"/>
        <v>-3.9861238178491365</v>
      </c>
    </row>
    <row r="304" spans="10:13" x14ac:dyDescent="0.25">
      <c r="J304" s="20">
        <v>-69</v>
      </c>
      <c r="K304" s="20">
        <f t="shared" si="9"/>
        <v>-3.9604758350117701</v>
      </c>
      <c r="M304" s="20">
        <f t="shared" si="8"/>
        <v>-3.9601941735536732</v>
      </c>
    </row>
    <row r="305" spans="10:13" x14ac:dyDescent="0.25">
      <c r="J305" s="20">
        <v>-68</v>
      </c>
      <c r="K305" s="20">
        <f t="shared" si="9"/>
        <v>-3.9333527130319457</v>
      </c>
      <c r="M305" s="20">
        <f t="shared" si="8"/>
        <v>-3.9330582869013582</v>
      </c>
    </row>
    <row r="306" spans="10:13" x14ac:dyDescent="0.25">
      <c r="J306" s="20">
        <v>-67</v>
      </c>
      <c r="K306" s="20">
        <f t="shared" si="9"/>
        <v>-3.9050315243819136</v>
      </c>
      <c r="M306" s="20">
        <f t="shared" si="8"/>
        <v>-3.904724423258596</v>
      </c>
    </row>
    <row r="307" spans="10:13" x14ac:dyDescent="0.25">
      <c r="J307" s="20">
        <v>-66</v>
      </c>
      <c r="K307" s="20">
        <f t="shared" si="9"/>
        <v>-3.8755208954612494</v>
      </c>
      <c r="M307" s="20">
        <f t="shared" si="8"/>
        <v>-3.8752012128856621</v>
      </c>
    </row>
    <row r="308" spans="10:13" x14ac:dyDescent="0.25">
      <c r="J308" s="20">
        <v>-65</v>
      </c>
      <c r="K308" s="20">
        <f t="shared" si="9"/>
        <v>-3.8448298149631901</v>
      </c>
      <c r="M308" s="20">
        <f t="shared" si="8"/>
        <v>-3.8444976483079976</v>
      </c>
    </row>
    <row r="309" spans="10:13" x14ac:dyDescent="0.25">
      <c r="J309" s="20">
        <v>-64</v>
      </c>
      <c r="K309" s="20">
        <f t="shared" si="9"/>
        <v>-3.8129676311367473</v>
      </c>
      <c r="M309" s="20">
        <f t="shared" si="8"/>
        <v>-3.8126230815771636</v>
      </c>
    </row>
    <row r="310" spans="10:13" x14ac:dyDescent="0.25">
      <c r="J310" s="20">
        <v>-63</v>
      </c>
      <c r="K310" s="20">
        <f t="shared" si="9"/>
        <v>-3.779944048939313</v>
      </c>
      <c r="M310" s="20">
        <f t="shared" si="8"/>
        <v>-3.7795872214222808</v>
      </c>
    </row>
    <row r="311" spans="10:13" x14ac:dyDescent="0.25">
      <c r="J311" s="20">
        <v>-62</v>
      </c>
      <c r="K311" s="20">
        <f t="shared" si="9"/>
        <v>-3.7457691270806053</v>
      </c>
      <c r="M311" s="20">
        <f t="shared" si="8"/>
        <v>-3.7454001302928317</v>
      </c>
    </row>
    <row r="312" spans="10:13" x14ac:dyDescent="0.25">
      <c r="J312" s="20">
        <v>-61</v>
      </c>
      <c r="K312" s="20">
        <f t="shared" si="9"/>
        <v>-3.7104532749588715</v>
      </c>
      <c r="M312" s="20">
        <f t="shared" si="8"/>
        <v>-3.7100722212937232</v>
      </c>
    </row>
    <row r="313" spans="10:13" x14ac:dyDescent="0.25">
      <c r="J313" s="20">
        <v>-60</v>
      </c>
      <c r="K313" s="20">
        <f t="shared" si="9"/>
        <v>-3.6740072494902698</v>
      </c>
      <c r="M313" s="20">
        <f t="shared" si="8"/>
        <v>-3.6736142550135384</v>
      </c>
    </row>
    <row r="314" spans="10:13" x14ac:dyDescent="0.25">
      <c r="J314" s="20">
        <v>-59</v>
      </c>
      <c r="K314" s="20">
        <f t="shared" si="9"/>
        <v>-3.6364421518324042</v>
      </c>
      <c r="M314" s="20">
        <f t="shared" si="8"/>
        <v>-3.6360373362469525</v>
      </c>
    </row>
    <row r="315" spans="10:13" x14ac:dyDescent="0.25">
      <c r="J315" s="20">
        <v>-58</v>
      </c>
      <c r="K315" s="20">
        <f t="shared" si="9"/>
        <v>-3.5977694240029998</v>
      </c>
      <c r="M315" s="20">
        <f t="shared" si="8"/>
        <v>-3.597352910612305</v>
      </c>
    </row>
    <row r="316" spans="10:13" x14ac:dyDescent="0.25">
      <c r="J316" s="20">
        <v>-57</v>
      </c>
      <c r="K316" s="20">
        <f t="shared" si="9"/>
        <v>-3.5580008453947642</v>
      </c>
      <c r="M316" s="20">
        <f t="shared" si="8"/>
        <v>-3.5575727610653556</v>
      </c>
    </row>
    <row r="317" spans="10:13" x14ac:dyDescent="0.25">
      <c r="J317" s="20">
        <v>-56</v>
      </c>
      <c r="K317" s="20">
        <f t="shared" si="9"/>
        <v>-3.5171485291874767</v>
      </c>
      <c r="M317" s="20">
        <f t="shared" si="8"/>
        <v>-3.5167090043102971</v>
      </c>
    </row>
    <row r="318" spans="10:13" x14ac:dyDescent="0.25">
      <c r="J318" s="20">
        <v>-55</v>
      </c>
      <c r="K318" s="20">
        <f t="shared" si="9"/>
        <v>-3.4752249186584176</v>
      </c>
      <c r="M318" s="20">
        <f t="shared" si="8"/>
        <v>-3.4747740871091053</v>
      </c>
    </row>
    <row r="319" spans="10:13" x14ac:dyDescent="0.25">
      <c r="J319" s="20">
        <v>-54</v>
      </c>
      <c r="K319" s="20">
        <f t="shared" si="9"/>
        <v>-3.4322427833922484</v>
      </c>
      <c r="M319" s="20">
        <f t="shared" si="8"/>
        <v>-3.4317807824903608</v>
      </c>
    </row>
    <row r="320" spans="10:13" x14ac:dyDescent="0.25">
      <c r="J320" s="20">
        <v>-53</v>
      </c>
      <c r="K320" s="20">
        <f t="shared" si="9"/>
        <v>-3.3882152153914995</v>
      </c>
      <c r="M320" s="20">
        <f t="shared" si="8"/>
        <v>-3.3877421858586865</v>
      </c>
    </row>
    <row r="321" spans="10:13" x14ac:dyDescent="0.25">
      <c r="J321" s="20">
        <v>-52</v>
      </c>
      <c r="K321" s="20">
        <f t="shared" si="9"/>
        <v>-3.3431556250888588</v>
      </c>
      <c r="M321" s="20">
        <f t="shared" si="8"/>
        <v>-3.3426717110059991</v>
      </c>
    </row>
    <row r="322" spans="10:13" x14ac:dyDescent="0.25">
      <c r="J322" s="20">
        <v>-51</v>
      </c>
      <c r="K322" s="20">
        <f t="shared" si="9"/>
        <v>-3.2970777372624611</v>
      </c>
      <c r="M322" s="20">
        <f t="shared" si="8"/>
        <v>-3.2965830860257777</v>
      </c>
    </row>
    <row r="323" spans="10:13" x14ac:dyDescent="0.25">
      <c r="J323" s="20">
        <v>-50</v>
      </c>
      <c r="K323" s="20">
        <f t="shared" si="9"/>
        <v>-3.2499955868554373</v>
      </c>
      <c r="M323" s="20">
        <f t="shared" si="8"/>
        <v>-3.2494903491316021</v>
      </c>
    </row>
    <row r="324" spans="10:13" x14ac:dyDescent="0.25">
      <c r="J324" s="20">
        <v>-49</v>
      </c>
      <c r="K324" s="20">
        <f t="shared" si="9"/>
        <v>-3.2019235147009844</v>
      </c>
      <c r="M324" s="20">
        <f t="shared" ref="M324:M387" si="10">$L$7*1.414*SIN(J324*2*3.1415/360)</f>
        <v>-3.2014078443812242</v>
      </c>
    </row>
    <row r="325" spans="10:13" x14ac:dyDescent="0.25">
      <c r="J325" s="20">
        <v>-48</v>
      </c>
      <c r="K325" s="20">
        <f t="shared" si="9"/>
        <v>-3.1528761631542683</v>
      </c>
      <c r="M325" s="20">
        <f t="shared" si="10"/>
        <v>-3.1523502173074931</v>
      </c>
    </row>
    <row r="326" spans="10:13" x14ac:dyDescent="0.25">
      <c r="J326" s="20">
        <v>-47</v>
      </c>
      <c r="K326" s="20">
        <f t="shared" si="9"/>
        <v>-3.1028684716324819</v>
      </c>
      <c r="M326" s="20">
        <f t="shared" si="10"/>
        <v>-3.1023324104574432</v>
      </c>
    </row>
    <row r="327" spans="10:13" x14ac:dyDescent="0.25">
      <c r="J327" s="20">
        <v>-46</v>
      </c>
      <c r="K327" s="20">
        <f t="shared" si="9"/>
        <v>-3.0519156720644256</v>
      </c>
      <c r="M327" s="20">
        <f t="shared" si="10"/>
        <v>-3.051369658840918</v>
      </c>
    </row>
    <row r="328" spans="10:13" x14ac:dyDescent="0.25">
      <c r="J328" s="20">
        <v>-45</v>
      </c>
      <c r="K328" s="20">
        <f t="shared" si="9"/>
        <v>-3.0000332842509838</v>
      </c>
      <c r="M328" s="20">
        <f t="shared" si="10"/>
        <v>-2.9994774852901145</v>
      </c>
    </row>
    <row r="329" spans="10:13" x14ac:dyDescent="0.25">
      <c r="J329" s="20">
        <v>-44</v>
      </c>
      <c r="K329" s="20">
        <f t="shared" si="9"/>
        <v>-2.9472371111379241</v>
      </c>
      <c r="M329" s="20">
        <f t="shared" si="10"/>
        <v>-2.9466716957314545</v>
      </c>
    </row>
    <row r="330" spans="10:13" x14ac:dyDescent="0.25">
      <c r="J330" s="20">
        <v>-43</v>
      </c>
      <c r="K330" s="20">
        <f t="shared" si="9"/>
        <v>-2.8935432340024514</v>
      </c>
      <c r="M330" s="20">
        <f t="shared" si="10"/>
        <v>-2.8929683743712338</v>
      </c>
    </row>
    <row r="331" spans="10:13" x14ac:dyDescent="0.25">
      <c r="J331" s="20">
        <v>-42</v>
      </c>
      <c r="K331" s="20">
        <f t="shared" si="9"/>
        <v>-2.8389680075549824</v>
      </c>
      <c r="M331" s="20">
        <f t="shared" si="10"/>
        <v>-2.8383838787965008</v>
      </c>
    </row>
    <row r="332" spans="10:13" x14ac:dyDescent="0.25">
      <c r="J332" s="20">
        <v>-41</v>
      </c>
      <c r="K332" s="20">
        <f t="shared" si="9"/>
        <v>-2.783528054957638</v>
      </c>
      <c r="M332" s="20">
        <f t="shared" si="10"/>
        <v>-2.7829348349926755</v>
      </c>
    </row>
    <row r="333" spans="10:13" x14ac:dyDescent="0.25">
      <c r="J333" s="20">
        <v>-40</v>
      </c>
      <c r="K333" s="20">
        <f t="shared" si="9"/>
        <v>-2.7272402627609647</v>
      </c>
      <c r="M333" s="20">
        <f t="shared" si="10"/>
        <v>-2.7266381322794109</v>
      </c>
    </row>
    <row r="334" spans="10:13" x14ac:dyDescent="0.25">
      <c r="J334" s="20">
        <v>-39</v>
      </c>
      <c r="K334" s="20">
        <f t="shared" ref="K334:K397" si="11">$L$7*1.414*SIN(J334*2*3.1415/360+$N$7*2*3.1415/360)</f>
        <v>-2.6701217757604305</v>
      </c>
      <c r="M334" s="20">
        <f t="shared" si="10"/>
        <v>-2.6695109181662451</v>
      </c>
    </row>
    <row r="335" spans="10:13" x14ac:dyDescent="0.25">
      <c r="J335" s="20">
        <v>-38</v>
      </c>
      <c r="K335" s="20">
        <f t="shared" si="11"/>
        <v>-2.6121899917742635</v>
      </c>
      <c r="M335" s="20">
        <f t="shared" si="10"/>
        <v>-2.611570593129612</v>
      </c>
    </row>
    <row r="336" spans="10:13" x14ac:dyDescent="0.25">
      <c r="J336" s="20">
        <v>-37</v>
      </c>
      <c r="K336" s="20">
        <f t="shared" si="11"/>
        <v>-2.5534625563442201</v>
      </c>
      <c r="M336" s="20">
        <f t="shared" si="10"/>
        <v>-2.5528348053128016</v>
      </c>
    </row>
    <row r="337" spans="10:13" x14ac:dyDescent="0.25">
      <c r="J337" s="20">
        <v>-36</v>
      </c>
      <c r="K337" s="20">
        <f t="shared" si="11"/>
        <v>-2.4939573573608986</v>
      </c>
      <c r="M337" s="20">
        <f t="shared" si="10"/>
        <v>-2.4933214451504795</v>
      </c>
    </row>
    <row r="338" spans="10:13" x14ac:dyDescent="0.25">
      <c r="J338" s="20">
        <v>-35</v>
      </c>
      <c r="K338" s="20">
        <f t="shared" si="11"/>
        <v>-2.4336925196152359</v>
      </c>
      <c r="M338" s="20">
        <f t="shared" si="10"/>
        <v>-2.4330486399194107</v>
      </c>
    </row>
    <row r="339" spans="10:13" x14ac:dyDescent="0.25">
      <c r="J339" s="20">
        <v>-34</v>
      </c>
      <c r="K339" s="20">
        <f t="shared" si="11"/>
        <v>-2.3726863992778475</v>
      </c>
      <c r="M339" s="20">
        <f t="shared" si="10"/>
        <v>-2.3720347482170405</v>
      </c>
    </row>
    <row r="340" spans="10:13" x14ac:dyDescent="0.25">
      <c r="J340" s="20">
        <v>-33</v>
      </c>
      <c r="K340" s="20">
        <f t="shared" si="11"/>
        <v>-2.3109575783078879</v>
      </c>
      <c r="M340" s="20">
        <f t="shared" si="10"/>
        <v>-2.3102983543696167</v>
      </c>
    </row>
    <row r="341" spans="10:13" x14ac:dyDescent="0.25">
      <c r="J341" s="20">
        <v>-32</v>
      </c>
      <c r="K341" s="20">
        <f t="shared" si="11"/>
        <v>-2.2485248587931408</v>
      </c>
      <c r="M341" s="20">
        <f t="shared" si="10"/>
        <v>-2.2478582627715595</v>
      </c>
    </row>
    <row r="342" spans="10:13" x14ac:dyDescent="0.25">
      <c r="J342" s="20">
        <v>-31</v>
      </c>
      <c r="K342" s="20">
        <f t="shared" si="11"/>
        <v>-2.1854072572230594</v>
      </c>
      <c r="M342" s="20">
        <f t="shared" si="10"/>
        <v>-2.1847334921577963</v>
      </c>
    </row>
    <row r="343" spans="10:13" x14ac:dyDescent="0.25">
      <c r="J343" s="20">
        <v>-30</v>
      </c>
      <c r="K343" s="20">
        <f t="shared" si="11"/>
        <v>-2.1216239986964993</v>
      </c>
      <c r="M343" s="20">
        <f t="shared" si="10"/>
        <v>-2.1209432698108155</v>
      </c>
    </row>
    <row r="344" spans="10:13" x14ac:dyDescent="0.25">
      <c r="J344" s="20">
        <v>-29</v>
      </c>
      <c r="K344" s="20">
        <f t="shared" si="11"/>
        <v>-2.0571945110659149</v>
      </c>
      <c r="M344" s="20">
        <f t="shared" si="10"/>
        <v>-2.0565070257041924</v>
      </c>
    </row>
    <row r="345" spans="10:13" x14ac:dyDescent="0.25">
      <c r="J345" s="20">
        <v>-28</v>
      </c>
      <c r="K345" s="20">
        <f t="shared" si="11"/>
        <v>-1.9921384190197948</v>
      </c>
      <c r="M345" s="20">
        <f t="shared" si="10"/>
        <v>-1.9914443865843827</v>
      </c>
    </row>
    <row r="346" spans="10:13" x14ac:dyDescent="0.25">
      <c r="J346" s="20">
        <v>-27</v>
      </c>
      <c r="K346" s="20">
        <f t="shared" si="11"/>
        <v>-1.9264755381051442</v>
      </c>
      <c r="M346" s="20">
        <f t="shared" si="10"/>
        <v>-1.9257751699925765</v>
      </c>
    </row>
    <row r="347" spans="10:13" x14ac:dyDescent="0.25">
      <c r="J347" s="20">
        <v>-26</v>
      </c>
      <c r="K347" s="20">
        <f t="shared" si="11"/>
        <v>-1.8602258686918343</v>
      </c>
      <c r="M347" s="20">
        <f t="shared" si="10"/>
        <v>-1.8595193782284392</v>
      </c>
    </row>
    <row r="348" spans="10:13" x14ac:dyDescent="0.25">
      <c r="J348" s="20">
        <v>-25</v>
      </c>
      <c r="K348" s="20">
        <f t="shared" si="11"/>
        <v>-1.793409589880651</v>
      </c>
      <c r="M348" s="20">
        <f t="shared" si="10"/>
        <v>-1.7926971922575776</v>
      </c>
    </row>
    <row r="349" spans="10:13" x14ac:dyDescent="0.25">
      <c r="J349" s="20">
        <v>-24</v>
      </c>
      <c r="K349" s="20">
        <f t="shared" si="11"/>
        <v>-1.7260470533569221</v>
      </c>
      <c r="M349" s="20">
        <f t="shared" si="10"/>
        <v>-1.7253289655645845</v>
      </c>
    </row>
    <row r="350" spans="10:13" x14ac:dyDescent="0.25">
      <c r="J350" s="20">
        <v>-23</v>
      </c>
      <c r="K350" s="20">
        <f t="shared" si="11"/>
        <v>-1.6581587771915411</v>
      </c>
      <c r="M350" s="20">
        <f t="shared" si="10"/>
        <v>-1.6574352179535361</v>
      </c>
    </row>
    <row r="351" spans="10:13" x14ac:dyDescent="0.25">
      <c r="J351" s="20">
        <v>-22</v>
      </c>
      <c r="K351" s="20">
        <f t="shared" si="11"/>
        <v>-1.5897654395913476</v>
      </c>
      <c r="M351" s="20">
        <f t="shared" si="10"/>
        <v>-1.5890366292978275</v>
      </c>
    </row>
    <row r="352" spans="10:13" x14ac:dyDescent="0.25">
      <c r="J352" s="20">
        <v>-21</v>
      </c>
      <c r="K352" s="20">
        <f t="shared" si="11"/>
        <v>-1.5208878726007118</v>
      </c>
      <c r="M352" s="20">
        <f t="shared" si="10"/>
        <v>-1.5201540332412589</v>
      </c>
    </row>
    <row r="353" spans="10:13" x14ac:dyDescent="0.25">
      <c r="J353" s="20">
        <v>-20</v>
      </c>
      <c r="K353" s="20">
        <f t="shared" si="11"/>
        <v>-1.4515470557562677</v>
      </c>
      <c r="M353" s="20">
        <f t="shared" si="10"/>
        <v>-1.4508084108522743</v>
      </c>
    </row>
    <row r="354" spans="10:13" x14ac:dyDescent="0.25">
      <c r="J354" s="20">
        <v>-19</v>
      </c>
      <c r="K354" s="20">
        <f t="shared" si="11"/>
        <v>-1.381764109696719</v>
      </c>
      <c r="M354" s="20">
        <f t="shared" si="10"/>
        <v>-1.3810208842333078</v>
      </c>
    </row>
    <row r="355" spans="10:13" x14ac:dyDescent="0.25">
      <c r="J355" s="20">
        <v>-18</v>
      </c>
      <c r="K355" s="20">
        <f t="shared" si="11"/>
        <v>-1.3115602897296681</v>
      </c>
      <c r="M355" s="20">
        <f t="shared" si="10"/>
        <v>-1.3108127100871609</v>
      </c>
    </row>
    <row r="356" spans="10:13" x14ac:dyDescent="0.25">
      <c r="J356" s="20">
        <v>-17</v>
      </c>
      <c r="K356" s="20">
        <f t="shared" si="11"/>
        <v>-1.240956979357424</v>
      </c>
      <c r="M356" s="20">
        <f t="shared" si="10"/>
        <v>-1.2402052732423909</v>
      </c>
    </row>
    <row r="357" spans="10:13" x14ac:dyDescent="0.25">
      <c r="J357" s="20">
        <v>-16</v>
      </c>
      <c r="K357" s="20">
        <f t="shared" si="11"/>
        <v>-1.1699756837637671</v>
      </c>
      <c r="M357" s="20">
        <f t="shared" si="10"/>
        <v>-1.1692200801396668</v>
      </c>
    </row>
    <row r="358" spans="10:13" x14ac:dyDescent="0.25">
      <c r="J358" s="20">
        <v>-15</v>
      </c>
      <c r="K358" s="20">
        <f t="shared" si="11"/>
        <v>-1.0986380232636448</v>
      </c>
      <c r="M358" s="20">
        <f t="shared" si="10"/>
        <v>-1.0978787522810856</v>
      </c>
    </row>
    <row r="359" spans="10:13" x14ac:dyDescent="0.25">
      <c r="J359" s="20">
        <v>-14</v>
      </c>
      <c r="K359" s="20">
        <f t="shared" si="11"/>
        <v>-1.0269657267178067</v>
      </c>
      <c r="M359" s="20">
        <f t="shared" si="10"/>
        <v>-1.0262030196444429</v>
      </c>
    </row>
    <row r="360" spans="10:13" x14ac:dyDescent="0.25">
      <c r="J360" s="20">
        <v>-13</v>
      </c>
      <c r="K360" s="20">
        <f t="shared" si="11"/>
        <v>-0.95498062491436919</v>
      </c>
      <c r="M360" s="20">
        <f t="shared" si="10"/>
        <v>-0.9542147140644609</v>
      </c>
    </row>
    <row r="361" spans="10:13" x14ac:dyDescent="0.25">
      <c r="J361" s="20">
        <v>-12</v>
      </c>
      <c r="K361" s="20">
        <f t="shared" si="11"/>
        <v>-0.88270464391934156</v>
      </c>
      <c r="M361" s="20">
        <f t="shared" si="10"/>
        <v>-0.88193576258299211</v>
      </c>
    </row>
    <row r="362" spans="10:13" x14ac:dyDescent="0.25">
      <c r="J362" s="20">
        <v>-11</v>
      </c>
      <c r="K362" s="20">
        <f t="shared" si="11"/>
        <v>-0.81015979839812602</v>
      </c>
      <c r="M362" s="20">
        <f t="shared" si="10"/>
        <v>-0.80938818077022456</v>
      </c>
    </row>
    <row r="363" spans="10:13" x14ac:dyDescent="0.25">
      <c r="J363" s="20">
        <v>-10</v>
      </c>
      <c r="K363" s="20">
        <f t="shared" si="11"/>
        <v>-0.73736818491003386</v>
      </c>
      <c r="M363" s="20">
        <f t="shared" si="10"/>
        <v>-0.7365940660189213</v>
      </c>
    </row>
    <row r="364" spans="10:13" x14ac:dyDescent="0.25">
      <c r="J364" s="20">
        <v>-9</v>
      </c>
      <c r="K364" s="20">
        <f t="shared" si="11"/>
        <v>-0.66435197517785527</v>
      </c>
      <c r="M364" s="20">
        <f t="shared" si="10"/>
        <v>-0.66357559081373663</v>
      </c>
    </row>
    <row r="365" spans="10:13" x14ac:dyDescent="0.25">
      <c r="J365" s="20">
        <v>-8</v>
      </c>
      <c r="K365" s="20">
        <f t="shared" si="11"/>
        <v>-0.59113340933453751</v>
      </c>
      <c r="M365" s="20">
        <f t="shared" si="10"/>
        <v>-0.59035499597766172</v>
      </c>
    </row>
    <row r="366" spans="10:13" x14ac:dyDescent="0.25">
      <c r="J366" s="20">
        <v>-7</v>
      </c>
      <c r="K366" s="20">
        <f t="shared" si="11"/>
        <v>-0.51773478914902338</v>
      </c>
      <c r="M366" s="20">
        <f t="shared" si="10"/>
        <v>-0.51695458389765436</v>
      </c>
    </row>
    <row r="367" spans="10:13" x14ac:dyDescent="0.25">
      <c r="J367" s="20">
        <v>-6</v>
      </c>
      <c r="K367" s="20">
        <f t="shared" si="11"/>
        <v>-0.44417847123331783</v>
      </c>
      <c r="M367" s="20">
        <f t="shared" si="10"/>
        <v>-0.44339671173151535</v>
      </c>
    </row>
    <row r="368" spans="10:13" x14ac:dyDescent="0.25">
      <c r="J368" s="20">
        <v>-5</v>
      </c>
      <c r="K368" s="20">
        <f t="shared" si="11"/>
        <v>-0.37048686023284877</v>
      </c>
      <c r="M368" s="20">
        <f t="shared" si="10"/>
        <v>-0.36970378459808445</v>
      </c>
    </row>
    <row r="369" spans="10:13" x14ac:dyDescent="0.25">
      <c r="J369" s="20">
        <v>-4</v>
      </c>
      <c r="K369" s="20">
        <f t="shared" si="11"/>
        <v>-0.29668240200219742</v>
      </c>
      <c r="M369" s="20">
        <f t="shared" si="10"/>
        <v>-0.29589824875282622</v>
      </c>
    </row>
    <row r="370" spans="10:13" x14ac:dyDescent="0.25">
      <c r="J370" s="20">
        <v>-3</v>
      </c>
      <c r="K370" s="20">
        <f t="shared" si="11"/>
        <v>-0.22278757676827712</v>
      </c>
      <c r="M370" s="20">
        <f t="shared" si="10"/>
        <v>-0.22200258475088636</v>
      </c>
    </row>
    <row r="371" spans="10:13" x14ac:dyDescent="0.25">
      <c r="J371" s="20">
        <v>-2</v>
      </c>
      <c r="K371" s="20">
        <f t="shared" si="11"/>
        <v>-0.14882489228304219</v>
      </c>
      <c r="M371" s="20">
        <f t="shared" si="10"/>
        <v>-0.14803930059970102</v>
      </c>
    </row>
    <row r="372" spans="10:13" x14ac:dyDescent="0.25">
      <c r="J372" s="20">
        <v>-1</v>
      </c>
      <c r="K372" s="20">
        <f t="shared" si="11"/>
        <v>-7.4816876967813001E-2</v>
      </c>
      <c r="M372" s="20">
        <f t="shared" si="10"/>
        <v>-7.403092490324388E-2</v>
      </c>
    </row>
    <row r="373" spans="10:13" x14ac:dyDescent="0.25">
      <c r="J373" s="20">
        <v>0</v>
      </c>
      <c r="K373" s="20">
        <f t="shared" si="11"/>
        <v>-7.8607305130550388E-4</v>
      </c>
      <c r="M373" s="20">
        <f t="shared" si="10"/>
        <v>0</v>
      </c>
    </row>
    <row r="374" spans="10:13" x14ac:dyDescent="0.25">
      <c r="J374" s="20">
        <v>1</v>
      </c>
      <c r="K374" s="20">
        <f t="shared" si="11"/>
        <v>7.3244970296545142E-2</v>
      </c>
      <c r="M374" s="20">
        <f t="shared" si="10"/>
        <v>7.403092490324388E-2</v>
      </c>
    </row>
    <row r="375" spans="10:13" x14ac:dyDescent="0.25">
      <c r="J375" s="20">
        <v>2</v>
      </c>
      <c r="K375" s="20">
        <f t="shared" si="11"/>
        <v>0.14725370383287492</v>
      </c>
      <c r="M375" s="20">
        <f t="shared" si="10"/>
        <v>0.14803930059970102</v>
      </c>
    </row>
    <row r="376" spans="10:13" x14ac:dyDescent="0.25">
      <c r="J376" s="20">
        <v>3</v>
      </c>
      <c r="K376" s="20">
        <f t="shared" si="11"/>
        <v>0.22121758511020376</v>
      </c>
      <c r="M376" s="20">
        <f t="shared" si="10"/>
        <v>0.22200258475088636</v>
      </c>
    </row>
    <row r="377" spans="10:13" x14ac:dyDescent="0.25">
      <c r="J377" s="20">
        <v>4</v>
      </c>
      <c r="K377" s="20">
        <f t="shared" si="11"/>
        <v>0.29511408534267819</v>
      </c>
      <c r="M377" s="20">
        <f t="shared" si="10"/>
        <v>0.29589824875282622</v>
      </c>
    </row>
    <row r="378" spans="10:13" x14ac:dyDescent="0.25">
      <c r="J378" s="20">
        <v>5</v>
      </c>
      <c r="K378" s="20">
        <f t="shared" si="11"/>
        <v>0.36892069626815338</v>
      </c>
      <c r="M378" s="20">
        <f t="shared" si="10"/>
        <v>0.36970378459808445</v>
      </c>
    </row>
    <row r="379" spans="10:13" x14ac:dyDescent="0.25">
      <c r="J379" s="20">
        <v>6</v>
      </c>
      <c r="K379" s="20">
        <f t="shared" si="11"/>
        <v>0.44261493700402282</v>
      </c>
      <c r="M379" s="20">
        <f t="shared" si="10"/>
        <v>0.44339671173151535</v>
      </c>
    </row>
    <row r="380" spans="10:13" x14ac:dyDescent="0.25">
      <c r="J380" s="20">
        <v>7</v>
      </c>
      <c r="K380" s="20">
        <f t="shared" si="11"/>
        <v>0.51617436089470969</v>
      </c>
      <c r="M380" s="20">
        <f t="shared" si="10"/>
        <v>0.51695458389765436</v>
      </c>
    </row>
    <row r="381" spans="10:13" x14ac:dyDescent="0.25">
      <c r="J381" s="20">
        <v>8</v>
      </c>
      <c r="K381" s="20">
        <f t="shared" si="11"/>
        <v>0.5895765623487319</v>
      </c>
      <c r="M381" s="20">
        <f t="shared" si="10"/>
        <v>0.59035499597766172</v>
      </c>
    </row>
    <row r="382" spans="10:13" x14ac:dyDescent="0.25">
      <c r="J382" s="20">
        <v>9</v>
      </c>
      <c r="K382" s="20">
        <f t="shared" si="11"/>
        <v>0.66279918366325985</v>
      </c>
      <c r="M382" s="20">
        <f t="shared" si="10"/>
        <v>0.66357559081373663</v>
      </c>
    </row>
    <row r="383" spans="10:13" x14ac:dyDescent="0.25">
      <c r="J383" s="20">
        <v>10</v>
      </c>
      <c r="K383" s="20">
        <f t="shared" si="11"/>
        <v>0.7358199218340874</v>
      </c>
      <c r="M383" s="20">
        <f t="shared" si="10"/>
        <v>0.7365940660189213</v>
      </c>
    </row>
    <row r="384" spans="10:13" x14ac:dyDescent="0.25">
      <c r="J384" s="20">
        <v>11</v>
      </c>
      <c r="K384" s="20">
        <f t="shared" si="11"/>
        <v>0.80861653534894284</v>
      </c>
      <c r="M384" s="20">
        <f t="shared" si="10"/>
        <v>0.80938818077022456</v>
      </c>
    </row>
    <row r="385" spans="10:13" x14ac:dyDescent="0.25">
      <c r="J385" s="20">
        <v>12</v>
      </c>
      <c r="K385" s="20">
        <f t="shared" si="11"/>
        <v>0.8811668509620687</v>
      </c>
      <c r="M385" s="20">
        <f t="shared" si="10"/>
        <v>0.88193576258299211</v>
      </c>
    </row>
    <row r="386" spans="10:13" x14ac:dyDescent="0.25">
      <c r="J386" s="20">
        <v>13</v>
      </c>
      <c r="K386" s="20">
        <f t="shared" si="11"/>
        <v>0.95344877044800957</v>
      </c>
      <c r="M386" s="20">
        <f t="shared" si="10"/>
        <v>0.9542147140644609</v>
      </c>
    </row>
    <row r="387" spans="10:13" x14ac:dyDescent="0.25">
      <c r="J387" s="20">
        <v>14</v>
      </c>
      <c r="K387" s="20">
        <f t="shared" si="11"/>
        <v>1.0254402773325475</v>
      </c>
      <c r="M387" s="20">
        <f t="shared" si="10"/>
        <v>1.0262030196444429</v>
      </c>
    </row>
    <row r="388" spans="10:13" x14ac:dyDescent="0.25">
      <c r="J388" s="20">
        <v>15</v>
      </c>
      <c r="K388" s="20">
        <f t="shared" si="11"/>
        <v>1.0971194435987395</v>
      </c>
      <c r="M388" s="20">
        <f t="shared" ref="M388:M451" si="12">$L$7*1.414*SIN(J388*2*3.1415/360)</f>
        <v>1.0978787522810856</v>
      </c>
    </row>
    <row r="389" spans="10:13" x14ac:dyDescent="0.25">
      <c r="J389" s="20">
        <v>16</v>
      </c>
      <c r="K389" s="20">
        <f t="shared" si="11"/>
        <v>1.1684644363660075</v>
      </c>
      <c r="M389" s="20">
        <f t="shared" si="12"/>
        <v>1.1692200801396668</v>
      </c>
    </row>
    <row r="390" spans="10:13" x14ac:dyDescent="0.25">
      <c r="J390" s="20">
        <v>17</v>
      </c>
      <c r="K390" s="20">
        <f t="shared" si="11"/>
        <v>1.2394535245402558</v>
      </c>
      <c r="M390" s="20">
        <f t="shared" si="12"/>
        <v>1.2402052732423909</v>
      </c>
    </row>
    <row r="391" spans="10:13" x14ac:dyDescent="0.25">
      <c r="J391" s="20">
        <v>18</v>
      </c>
      <c r="K391" s="20">
        <f t="shared" si="11"/>
        <v>1.3100650854329805</v>
      </c>
      <c r="M391" s="20">
        <f t="shared" si="12"/>
        <v>1.3108127100871609</v>
      </c>
    </row>
    <row r="392" spans="10:13" x14ac:dyDescent="0.25">
      <c r="J392" s="20">
        <v>19</v>
      </c>
      <c r="K392" s="20">
        <f t="shared" si="11"/>
        <v>1.3802776113473616</v>
      </c>
      <c r="M392" s="20">
        <f t="shared" si="12"/>
        <v>1.3810208842333078</v>
      </c>
    </row>
    <row r="393" spans="10:13" x14ac:dyDescent="0.25">
      <c r="J393" s="20">
        <v>20</v>
      </c>
      <c r="K393" s="20">
        <f t="shared" si="11"/>
        <v>1.4500697161293299</v>
      </c>
      <c r="M393" s="20">
        <f t="shared" si="12"/>
        <v>1.4508084108522743</v>
      </c>
    </row>
    <row r="394" spans="10:13" x14ac:dyDescent="0.25">
      <c r="J394" s="20">
        <v>21</v>
      </c>
      <c r="K394" s="20">
        <f t="shared" si="11"/>
        <v>1.5194201416816124</v>
      </c>
      <c r="M394" s="20">
        <f t="shared" si="12"/>
        <v>1.5201540332412589</v>
      </c>
    </row>
    <row r="395" spans="10:13" x14ac:dyDescent="0.25">
      <c r="J395" s="20">
        <v>22</v>
      </c>
      <c r="K395" s="20">
        <f t="shared" si="11"/>
        <v>1.5883077644387722</v>
      </c>
      <c r="M395" s="20">
        <f t="shared" si="12"/>
        <v>1.5890366292978275</v>
      </c>
    </row>
    <row r="396" spans="10:13" x14ac:dyDescent="0.25">
      <c r="J396" s="20">
        <v>23</v>
      </c>
      <c r="K396" s="20">
        <f t="shared" si="11"/>
        <v>1.6567116018012731</v>
      </c>
      <c r="M396" s="20">
        <f t="shared" si="12"/>
        <v>1.6574352179535361</v>
      </c>
    </row>
    <row r="397" spans="10:13" x14ac:dyDescent="0.25">
      <c r="J397" s="20">
        <v>24</v>
      </c>
      <c r="K397" s="20">
        <f t="shared" si="11"/>
        <v>1.7246108185266029</v>
      </c>
      <c r="M397" s="20">
        <f t="shared" si="12"/>
        <v>1.7253289655645845</v>
      </c>
    </row>
    <row r="398" spans="10:13" x14ac:dyDescent="0.25">
      <c r="J398" s="20">
        <v>25</v>
      </c>
      <c r="K398" s="20">
        <f t="shared" ref="K398:K461" si="13">$L$7*1.414*SIN(J398*2*3.1415/360+$N$7*2*3.1415/360)</f>
        <v>1.7919847330755188</v>
      </c>
      <c r="M398" s="20">
        <f t="shared" si="12"/>
        <v>1.7926971922575776</v>
      </c>
    </row>
    <row r="399" spans="10:13" x14ac:dyDescent="0.25">
      <c r="J399" s="20">
        <v>26</v>
      </c>
      <c r="K399" s="20">
        <f t="shared" si="13"/>
        <v>1.8588128239114747</v>
      </c>
      <c r="M399" s="20">
        <f t="shared" si="12"/>
        <v>1.8595193782284392</v>
      </c>
    </row>
    <row r="400" spans="10:13" x14ac:dyDescent="0.25">
      <c r="J400" s="20">
        <v>27</v>
      </c>
      <c r="K400" s="20">
        <f t="shared" si="13"/>
        <v>1.9250747357512981</v>
      </c>
      <c r="M400" s="20">
        <f t="shared" si="12"/>
        <v>1.9257751699925765</v>
      </c>
    </row>
    <row r="401" spans="10:13" x14ac:dyDescent="0.25">
      <c r="J401" s="20">
        <v>28</v>
      </c>
      <c r="K401" s="20">
        <f t="shared" si="13"/>
        <v>1.9907502857652613</v>
      </c>
      <c r="M401" s="20">
        <f t="shared" si="12"/>
        <v>1.9914443865843827</v>
      </c>
    </row>
    <row r="402" spans="10:13" x14ac:dyDescent="0.25">
      <c r="J402" s="20">
        <v>29</v>
      </c>
      <c r="K402" s="20">
        <f t="shared" si="13"/>
        <v>2.0558194697245904</v>
      </c>
      <c r="M402" s="20">
        <f t="shared" si="12"/>
        <v>2.0565070257041924</v>
      </c>
    </row>
    <row r="403" spans="10:13" x14ac:dyDescent="0.25">
      <c r="J403" s="20">
        <v>30</v>
      </c>
      <c r="K403" s="20">
        <f t="shared" si="13"/>
        <v>2.1202624680945914</v>
      </c>
      <c r="M403" s="20">
        <f t="shared" si="12"/>
        <v>2.1209432698108155</v>
      </c>
    </row>
    <row r="404" spans="10:13" x14ac:dyDescent="0.25">
      <c r="J404" s="20">
        <v>31</v>
      </c>
      <c r="K404" s="20">
        <f t="shared" si="13"/>
        <v>2.1840596520715168</v>
      </c>
      <c r="M404" s="20">
        <f t="shared" si="12"/>
        <v>2.1847334921577963</v>
      </c>
    </row>
    <row r="405" spans="10:13" x14ac:dyDescent="0.25">
      <c r="J405" s="20">
        <v>32</v>
      </c>
      <c r="K405" s="20">
        <f t="shared" si="13"/>
        <v>2.2471915895613357</v>
      </c>
      <c r="M405" s="20">
        <f t="shared" si="12"/>
        <v>2.2478582627715595</v>
      </c>
    </row>
    <row r="406" spans="10:13" x14ac:dyDescent="0.25">
      <c r="J406" s="20">
        <v>33</v>
      </c>
      <c r="K406" s="20">
        <f t="shared" si="13"/>
        <v>2.3096390510985887</v>
      </c>
      <c r="M406" s="20">
        <f t="shared" si="12"/>
        <v>2.3102983543696167</v>
      </c>
    </row>
    <row r="407" spans="10:13" x14ac:dyDescent="0.25">
      <c r="J407" s="20">
        <v>34</v>
      </c>
      <c r="K407" s="20">
        <f t="shared" si="13"/>
        <v>2.3713830157035258</v>
      </c>
      <c r="M407" s="20">
        <f t="shared" si="12"/>
        <v>2.3720347482170405</v>
      </c>
    </row>
    <row r="408" spans="10:13" x14ac:dyDescent="0.25">
      <c r="J408" s="20">
        <v>35</v>
      </c>
      <c r="K408" s="20">
        <f t="shared" si="13"/>
        <v>2.4324046766757368</v>
      </c>
      <c r="M408" s="20">
        <f t="shared" si="12"/>
        <v>2.4330486399194107</v>
      </c>
    </row>
    <row r="409" spans="10:13" x14ac:dyDescent="0.25">
      <c r="J409" s="20">
        <v>36</v>
      </c>
      <c r="K409" s="20">
        <f t="shared" si="13"/>
        <v>2.4926854473225184</v>
      </c>
      <c r="M409" s="20">
        <f t="shared" si="12"/>
        <v>2.4933214451504795</v>
      </c>
    </row>
    <row r="410" spans="10:13" x14ac:dyDescent="0.25">
      <c r="J410" s="20">
        <v>37</v>
      </c>
      <c r="K410" s="20">
        <f t="shared" si="13"/>
        <v>2.5522069666202265</v>
      </c>
      <c r="M410" s="20">
        <f t="shared" si="12"/>
        <v>2.5528348053128016</v>
      </c>
    </row>
    <row r="411" spans="10:13" x14ac:dyDescent="0.25">
      <c r="J411" s="20">
        <v>38</v>
      </c>
      <c r="K411" s="20">
        <f t="shared" si="13"/>
        <v>2.6109511048068907</v>
      </c>
      <c r="M411" s="20">
        <f t="shared" si="12"/>
        <v>2.611570593129612</v>
      </c>
    </row>
    <row r="412" spans="10:13" x14ac:dyDescent="0.25">
      <c r="J412" s="20">
        <v>39</v>
      </c>
      <c r="K412" s="20">
        <f t="shared" si="13"/>
        <v>2.6688999689043911</v>
      </c>
      <c r="M412" s="20">
        <f t="shared" si="12"/>
        <v>2.6695109181662451</v>
      </c>
    </row>
    <row r="413" spans="10:13" x14ac:dyDescent="0.25">
      <c r="J413" s="20">
        <v>40</v>
      </c>
      <c r="K413" s="20">
        <f t="shared" si="13"/>
        <v>2.7260359081685115</v>
      </c>
      <c r="M413" s="20">
        <f t="shared" si="12"/>
        <v>2.7266381322794109</v>
      </c>
    </row>
    <row r="414" spans="10:13" x14ac:dyDescent="0.25">
      <c r="J414" s="20">
        <v>41</v>
      </c>
      <c r="K414" s="20">
        <f t="shared" si="13"/>
        <v>2.7823415194652084</v>
      </c>
      <c r="M414" s="20">
        <f t="shared" si="12"/>
        <v>2.7829348349926755</v>
      </c>
    </row>
    <row r="415" spans="10:13" x14ac:dyDescent="0.25">
      <c r="J415" s="20">
        <v>42</v>
      </c>
      <c r="K415" s="20">
        <f t="shared" si="13"/>
        <v>2.837799652571463</v>
      </c>
      <c r="M415" s="20">
        <f t="shared" si="12"/>
        <v>2.8383838787965008</v>
      </c>
    </row>
    <row r="416" spans="10:13" x14ac:dyDescent="0.25">
      <c r="J416" s="20">
        <v>43</v>
      </c>
      <c r="K416" s="20">
        <f t="shared" si="13"/>
        <v>2.8923934153990971</v>
      </c>
      <c r="M416" s="20">
        <f t="shared" si="12"/>
        <v>2.8929683743712338</v>
      </c>
    </row>
    <row r="417" spans="10:13" x14ac:dyDescent="0.25">
      <c r="J417" s="20">
        <v>44</v>
      </c>
      <c r="K417" s="20">
        <f t="shared" si="13"/>
        <v>2.9461061791399619</v>
      </c>
      <c r="M417" s="20">
        <f t="shared" si="12"/>
        <v>2.9466716957314545</v>
      </c>
    </row>
    <row r="418" spans="10:13" x14ac:dyDescent="0.25">
      <c r="J418" s="20">
        <v>45</v>
      </c>
      <c r="K418" s="20">
        <f t="shared" si="13"/>
        <v>2.9989215833309362</v>
      </c>
      <c r="M418" s="20">
        <f t="shared" si="12"/>
        <v>2.9994774852901145</v>
      </c>
    </row>
    <row r="419" spans="10:13" x14ac:dyDescent="0.25">
      <c r="J419" s="20">
        <v>46</v>
      </c>
      <c r="K419" s="20">
        <f t="shared" si="13"/>
        <v>3.0508235408371887</v>
      </c>
      <c r="M419" s="20">
        <f t="shared" si="12"/>
        <v>3.051369658840918</v>
      </c>
    </row>
    <row r="420" spans="10:13" x14ac:dyDescent="0.25">
      <c r="J420" s="20">
        <v>47</v>
      </c>
      <c r="K420" s="20">
        <f t="shared" si="13"/>
        <v>3.1017962427521852</v>
      </c>
      <c r="M420" s="20">
        <f t="shared" si="12"/>
        <v>3.1023324104574432</v>
      </c>
    </row>
    <row r="421" spans="10:13" x14ac:dyDescent="0.25">
      <c r="J421" s="20">
        <v>48</v>
      </c>
      <c r="K421" s="20">
        <f t="shared" si="13"/>
        <v>3.1518241632129507</v>
      </c>
      <c r="M421" s="20">
        <f t="shared" si="12"/>
        <v>3.1523502173074931</v>
      </c>
    </row>
    <row r="422" spans="10:13" x14ac:dyDescent="0.25">
      <c r="J422" s="20">
        <v>49</v>
      </c>
      <c r="K422" s="20">
        <f t="shared" si="13"/>
        <v>3.2008920641291185</v>
      </c>
      <c r="M422" s="20">
        <f t="shared" si="12"/>
        <v>3.2014078443812242</v>
      </c>
    </row>
    <row r="423" spans="10:13" x14ac:dyDescent="0.25">
      <c r="J423" s="20">
        <v>50</v>
      </c>
      <c r="K423" s="20">
        <f t="shared" si="13"/>
        <v>3.2489849998243274</v>
      </c>
      <c r="M423" s="20">
        <f t="shared" si="12"/>
        <v>3.2494903491316021</v>
      </c>
    </row>
    <row r="424" spans="10:13" x14ac:dyDescent="0.25">
      <c r="J424" s="20">
        <v>51</v>
      </c>
      <c r="K424" s="20">
        <f t="shared" si="13"/>
        <v>3.2960883215885497</v>
      </c>
      <c r="M424" s="20">
        <f t="shared" si="12"/>
        <v>3.2965830860257777</v>
      </c>
    </row>
    <row r="425" spans="10:13" x14ac:dyDescent="0.25">
      <c r="J425" s="20">
        <v>52</v>
      </c>
      <c r="K425" s="20">
        <f t="shared" si="13"/>
        <v>3.3421876821399685</v>
      </c>
      <c r="M425" s="20">
        <f t="shared" si="12"/>
        <v>3.3426717110059991</v>
      </c>
    </row>
    <row r="426" spans="10:13" x14ac:dyDescent="0.25">
      <c r="J426" s="20">
        <v>53</v>
      </c>
      <c r="K426" s="20">
        <f t="shared" si="13"/>
        <v>3.3872690399950387</v>
      </c>
      <c r="M426" s="20">
        <f t="shared" si="12"/>
        <v>3.3877421858586865</v>
      </c>
    </row>
    <row r="427" spans="10:13" x14ac:dyDescent="0.25">
      <c r="J427" s="20">
        <v>54</v>
      </c>
      <c r="K427" s="20">
        <f t="shared" si="13"/>
        <v>3.4313186637454081</v>
      </c>
      <c r="M427" s="20">
        <f t="shared" si="12"/>
        <v>3.4317807824903608</v>
      </c>
    </row>
    <row r="428" spans="10:13" x14ac:dyDescent="0.25">
      <c r="J428" s="20">
        <v>55</v>
      </c>
      <c r="K428" s="20">
        <f t="shared" si="13"/>
        <v>3.4743231362403919</v>
      </c>
      <c r="M428" s="20">
        <f t="shared" si="12"/>
        <v>3.4747740871091053</v>
      </c>
    </row>
    <row r="429" spans="10:13" x14ac:dyDescent="0.25">
      <c r="J429" s="20">
        <v>56</v>
      </c>
      <c r="K429" s="20">
        <f t="shared" si="13"/>
        <v>3.516269358673723</v>
      </c>
      <c r="M429" s="20">
        <f t="shared" si="12"/>
        <v>3.5167090043102971</v>
      </c>
    </row>
    <row r="430" spans="10:13" x14ac:dyDescent="0.25">
      <c r="J430" s="20">
        <v>57</v>
      </c>
      <c r="K430" s="20">
        <f t="shared" si="13"/>
        <v>3.5571445545733424</v>
      </c>
      <c r="M430" s="20">
        <f t="shared" si="12"/>
        <v>3.5575727610653556</v>
      </c>
    </row>
    <row r="431" spans="10:13" x14ac:dyDescent="0.25">
      <c r="J431" s="20">
        <v>58</v>
      </c>
      <c r="K431" s="20">
        <f t="shared" si="13"/>
        <v>3.5969362736930046</v>
      </c>
      <c r="M431" s="20">
        <f t="shared" si="12"/>
        <v>3.597352910612305</v>
      </c>
    </row>
    <row r="432" spans="10:13" x14ac:dyDescent="0.25">
      <c r="J432" s="20">
        <v>59</v>
      </c>
      <c r="K432" s="20">
        <f t="shared" si="13"/>
        <v>3.6356323958045209</v>
      </c>
      <c r="M432" s="20">
        <f t="shared" si="12"/>
        <v>3.6360373362469525</v>
      </c>
    </row>
    <row r="433" spans="10:13" x14ac:dyDescent="0.25">
      <c r="J433" s="20">
        <v>60</v>
      </c>
      <c r="K433" s="20">
        <f t="shared" si="13"/>
        <v>3.6732211343894816</v>
      </c>
      <c r="M433" s="20">
        <f t="shared" si="12"/>
        <v>3.6736142550135384</v>
      </c>
    </row>
    <row r="434" spans="10:13" x14ac:dyDescent="0.25">
      <c r="J434" s="20">
        <v>61</v>
      </c>
      <c r="K434" s="20">
        <f t="shared" si="13"/>
        <v>3.7096910402293282</v>
      </c>
      <c r="M434" s="20">
        <f t="shared" si="12"/>
        <v>3.7100722212937232</v>
      </c>
    </row>
    <row r="435" spans="10:13" x14ac:dyDescent="0.25">
      <c r="J435" s="20">
        <v>62</v>
      </c>
      <c r="K435" s="20">
        <f t="shared" si="13"/>
        <v>3.7450310048926956</v>
      </c>
      <c r="M435" s="20">
        <f t="shared" si="12"/>
        <v>3.7454001302928317</v>
      </c>
    </row>
    <row r="436" spans="10:13" x14ac:dyDescent="0.25">
      <c r="J436" s="20">
        <v>63</v>
      </c>
      <c r="K436" s="20">
        <f t="shared" si="13"/>
        <v>3.7792302641189437</v>
      </c>
      <c r="M436" s="20">
        <f t="shared" si="12"/>
        <v>3.7795872214222808</v>
      </c>
    </row>
    <row r="437" spans="10:13" x14ac:dyDescent="0.25">
      <c r="J437" s="20">
        <v>64</v>
      </c>
      <c r="K437" s="20">
        <f t="shared" si="13"/>
        <v>3.8122784010968651</v>
      </c>
      <c r="M437" s="20">
        <f t="shared" si="12"/>
        <v>3.8126230815771636</v>
      </c>
    </row>
    <row r="438" spans="10:13" x14ac:dyDescent="0.25">
      <c r="J438" s="20">
        <v>65</v>
      </c>
      <c r="K438" s="20">
        <f t="shared" si="13"/>
        <v>3.8441653496375583</v>
      </c>
      <c r="M438" s="20">
        <f t="shared" si="12"/>
        <v>3.8444976483079976</v>
      </c>
    </row>
    <row r="439" spans="10:13" x14ac:dyDescent="0.25">
      <c r="J439" s="20">
        <v>66</v>
      </c>
      <c r="K439" s="20">
        <f t="shared" si="13"/>
        <v>3.8748813972405047</v>
      </c>
      <c r="M439" s="20">
        <f t="shared" si="12"/>
        <v>3.8752012128856621</v>
      </c>
    </row>
    <row r="440" spans="10:13" x14ac:dyDescent="0.25">
      <c r="J440" s="20">
        <v>67</v>
      </c>
      <c r="K440" s="20">
        <f t="shared" si="13"/>
        <v>3.9044171880519198</v>
      </c>
      <c r="M440" s="20">
        <f t="shared" si="12"/>
        <v>3.904724423258596</v>
      </c>
    </row>
    <row r="441" spans="10:13" x14ac:dyDescent="0.25">
      <c r="J441" s="20">
        <v>68</v>
      </c>
      <c r="K441" s="20">
        <f t="shared" si="13"/>
        <v>3.9327637257144619</v>
      </c>
      <c r="M441" s="20">
        <f t="shared" si="12"/>
        <v>3.9330582869013582</v>
      </c>
    </row>
    <row r="442" spans="10:13" x14ac:dyDescent="0.25">
      <c r="J442" s="20">
        <v>69</v>
      </c>
      <c r="K442" s="20">
        <f t="shared" si="13"/>
        <v>3.9599123761074568</v>
      </c>
      <c r="M442" s="20">
        <f t="shared" si="12"/>
        <v>3.9601941735536732</v>
      </c>
    </row>
    <row r="443" spans="10:13" x14ac:dyDescent="0.25">
      <c r="J443" s="20">
        <v>70</v>
      </c>
      <c r="K443" s="20">
        <f t="shared" si="13"/>
        <v>3.9858548699767677</v>
      </c>
      <c r="M443" s="20">
        <f t="shared" si="12"/>
        <v>3.9861238178491365</v>
      </c>
    </row>
    <row r="444" spans="10:13" x14ac:dyDescent="0.25">
      <c r="J444" s="20">
        <v>71</v>
      </c>
      <c r="K444" s="20">
        <f t="shared" si="13"/>
        <v>4.0105833054535562</v>
      </c>
      <c r="M444" s="20">
        <f t="shared" si="12"/>
        <v>4.0108393218327816</v>
      </c>
    </row>
    <row r="445" spans="10:13" x14ac:dyDescent="0.25">
      <c r="J445" s="20">
        <v>72</v>
      </c>
      <c r="K445" s="20">
        <f t="shared" si="13"/>
        <v>4.0340901504611137</v>
      </c>
      <c r="M445" s="20">
        <f t="shared" si="12"/>
        <v>4.0343331573667278</v>
      </c>
    </row>
    <row r="446" spans="10:13" x14ac:dyDescent="0.25">
      <c r="J446" s="20">
        <v>73</v>
      </c>
      <c r="K446" s="20">
        <f t="shared" si="13"/>
        <v>4.0563682450090779</v>
      </c>
      <c r="M446" s="20">
        <f t="shared" si="12"/>
        <v>4.0565981684231858</v>
      </c>
    </row>
    <row r="447" spans="10:13" x14ac:dyDescent="0.25">
      <c r="J447" s="20">
        <v>74</v>
      </c>
      <c r="K447" s="20">
        <f t="shared" si="13"/>
        <v>4.0774108033742973</v>
      </c>
      <c r="M447" s="20">
        <f t="shared" si="12"/>
        <v>4.0776275732641336</v>
      </c>
    </row>
    <row r="448" spans="10:13" x14ac:dyDescent="0.25">
      <c r="J448" s="20">
        <v>75</v>
      </c>
      <c r="K448" s="20">
        <f t="shared" si="13"/>
        <v>4.0972114161677187</v>
      </c>
      <c r="M448" s="20">
        <f t="shared" si="12"/>
        <v>4.0974149665069675</v>
      </c>
    </row>
    <row r="449" spans="10:13" x14ac:dyDescent="0.25">
      <c r="J449" s="20">
        <v>76</v>
      </c>
      <c r="K449" s="20">
        <f t="shared" si="13"/>
        <v>4.1157640522866217</v>
      </c>
      <c r="M449" s="20">
        <f t="shared" si="12"/>
        <v>4.1159543210755372</v>
      </c>
    </row>
    <row r="450" spans="10:13" x14ac:dyDescent="0.25">
      <c r="J450" s="20">
        <v>77</v>
      </c>
      <c r="K450" s="20">
        <f t="shared" si="13"/>
        <v>4.1330630607516534</v>
      </c>
      <c r="M450" s="20">
        <f t="shared" si="12"/>
        <v>4.1332399900359365</v>
      </c>
    </row>
    <row r="451" spans="10:13" x14ac:dyDescent="0.25">
      <c r="J451" s="20">
        <v>78</v>
      </c>
      <c r="K451" s="20">
        <f t="shared" si="13"/>
        <v>4.1491031724280605</v>
      </c>
      <c r="M451" s="20">
        <f t="shared" si="12"/>
        <v>4.1492667083165173</v>
      </c>
    </row>
    <row r="452" spans="10:13" x14ac:dyDescent="0.25">
      <c r="J452" s="20">
        <v>79</v>
      </c>
      <c r="K452" s="20">
        <f t="shared" si="13"/>
        <v>4.1638795016306318</v>
      </c>
      <c r="M452" s="20">
        <f t="shared" ref="M452:M515" si="14">$L$7*1.414*SIN(J452*2*3.1415/360)</f>
        <v>4.1640295943115841</v>
      </c>
    </row>
    <row r="453" spans="10:13" x14ac:dyDescent="0.25">
      <c r="J453" s="20">
        <v>80</v>
      </c>
      <c r="K453" s="20">
        <f t="shared" si="13"/>
        <v>4.1773875476118318</v>
      </c>
      <c r="M453" s="20">
        <f t="shared" si="14"/>
        <v>4.1775241513682912</v>
      </c>
    </row>
    <row r="454" spans="10:13" x14ac:dyDescent="0.25">
      <c r="J454" s="20">
        <v>81</v>
      </c>
      <c r="K454" s="20">
        <f t="shared" si="13"/>
        <v>4.1896231959326968</v>
      </c>
      <c r="M454" s="20">
        <f t="shared" si="14"/>
        <v>4.1897462691562897</v>
      </c>
    </row>
    <row r="455" spans="10:13" x14ac:dyDescent="0.25">
      <c r="J455" s="20">
        <v>82</v>
      </c>
      <c r="K455" s="20">
        <f t="shared" si="13"/>
        <v>4.2005827197160492</v>
      </c>
      <c r="M455" s="20">
        <f t="shared" si="14"/>
        <v>4.2006922249196919</v>
      </c>
    </row>
    <row r="456" spans="10:13" x14ac:dyDescent="0.25">
      <c r="J456" s="20">
        <v>83</v>
      </c>
      <c r="K456" s="20">
        <f t="shared" si="13"/>
        <v>4.2102627807816875</v>
      </c>
      <c r="M456" s="20">
        <f t="shared" si="14"/>
        <v>4.2103586846110002</v>
      </c>
    </row>
    <row r="457" spans="10:13" x14ac:dyDescent="0.25">
      <c r="J457" s="20">
        <v>84</v>
      </c>
      <c r="K457" s="20">
        <f t="shared" si="13"/>
        <v>4.2186604306631548</v>
      </c>
      <c r="M457" s="20">
        <f t="shared" si="14"/>
        <v>4.218742703906627</v>
      </c>
    </row>
    <row r="458" spans="10:13" x14ac:dyDescent="0.25">
      <c r="J458" s="20">
        <v>85</v>
      </c>
      <c r="K458" s="20">
        <f t="shared" si="13"/>
        <v>4.225773111505827</v>
      </c>
      <c r="M458" s="20">
        <f t="shared" si="14"/>
        <v>4.2258417291037089</v>
      </c>
    </row>
    <row r="459" spans="10:13" x14ac:dyDescent="0.25">
      <c r="J459" s="20">
        <v>86</v>
      </c>
      <c r="K459" s="20">
        <f t="shared" si="13"/>
        <v>4.2315986568460078</v>
      </c>
      <c r="M459" s="20">
        <f t="shared" si="14"/>
        <v>4.2316535978979477</v>
      </c>
    </row>
    <row r="460" spans="10:13" x14ac:dyDescent="0.25">
      <c r="J460" s="20">
        <v>87</v>
      </c>
      <c r="K460" s="20">
        <f t="shared" si="13"/>
        <v>4.23613529227082</v>
      </c>
      <c r="M460" s="20">
        <f t="shared" si="14"/>
        <v>4.2361765400422273</v>
      </c>
    </row>
    <row r="461" spans="10:13" x14ac:dyDescent="0.25">
      <c r="J461" s="20">
        <v>88</v>
      </c>
      <c r="K461" s="20">
        <f t="shared" si="13"/>
        <v>4.2393816359586749</v>
      </c>
      <c r="M461" s="20">
        <f t="shared" si="14"/>
        <v>4.2394091778858201</v>
      </c>
    </row>
    <row r="462" spans="10:13" x14ac:dyDescent="0.25">
      <c r="J462" s="20">
        <v>89</v>
      </c>
      <c r="K462" s="20">
        <f t="shared" ref="K462:K525" si="15">$L$7*1.414*SIN(J462*2*3.1415/360+$N$7*2*3.1415/360)</f>
        <v>4.2413366991001613</v>
      </c>
      <c r="M462" s="20">
        <f t="shared" si="14"/>
        <v>4.2413505267940019</v>
      </c>
    </row>
    <row r="463" spans="10:13" x14ac:dyDescent="0.25">
      <c r="J463" s="20">
        <v>90</v>
      </c>
      <c r="K463" s="20">
        <f t="shared" si="15"/>
        <v>4.2419998861992338</v>
      </c>
      <c r="M463" s="20">
        <f t="shared" si="14"/>
        <v>4.2419999954479692</v>
      </c>
    </row>
    <row r="464" spans="10:13" x14ac:dyDescent="0.25">
      <c r="J464" s="20">
        <v>91</v>
      </c>
      <c r="K464" s="20">
        <f t="shared" si="15"/>
        <v>4.2413709952545942</v>
      </c>
      <c r="M464" s="20">
        <f t="shared" si="14"/>
        <v>4.2413573860249469</v>
      </c>
    </row>
    <row r="465" spans="10:13" x14ac:dyDescent="0.25">
      <c r="J465" s="20">
        <v>92</v>
      </c>
      <c r="K465" s="20">
        <f t="shared" si="15"/>
        <v>4.2394502178212168</v>
      </c>
      <c r="M465" s="20">
        <f t="shared" si="14"/>
        <v>4.2394228942584462</v>
      </c>
    </row>
    <row r="466" spans="10:13" x14ac:dyDescent="0.25">
      <c r="J466" s="20">
        <v>93</v>
      </c>
      <c r="K466" s="20">
        <f t="shared" si="15"/>
        <v>4.236238138952003</v>
      </c>
      <c r="M466" s="20">
        <f t="shared" si="14"/>
        <v>4.236197109378641</v>
      </c>
    </row>
    <row r="467" spans="10:13" x14ac:dyDescent="0.25">
      <c r="J467" s="20">
        <v>94</v>
      </c>
      <c r="K467" s="20">
        <f t="shared" si="15"/>
        <v>4.2317357370195845</v>
      </c>
      <c r="M467" s="20">
        <f t="shared" si="14"/>
        <v>4.2316810139328975</v>
      </c>
    </row>
    <row r="468" spans="10:13" x14ac:dyDescent="0.25">
      <c r="J468" s="20">
        <v>95</v>
      </c>
      <c r="K468" s="20">
        <f t="shared" si="15"/>
        <v>4.2259443834183106</v>
      </c>
      <c r="M468" s="20">
        <f t="shared" si="14"/>
        <v>4.2258759834864996</v>
      </c>
    </row>
    <row r="469" spans="10:13" x14ac:dyDescent="0.25">
      <c r="J469" s="20">
        <v>96</v>
      </c>
      <c r="K469" s="20">
        <f t="shared" si="15"/>
        <v>4.2188658421465401</v>
      </c>
      <c r="M469" s="20">
        <f t="shared" si="14"/>
        <v>4.2187837862036561</v>
      </c>
    </row>
    <row r="470" spans="10:13" x14ac:dyDescent="0.25">
      <c r="J470" s="20">
        <v>97</v>
      </c>
      <c r="K470" s="20">
        <f t="shared" si="15"/>
        <v>4.2105022692693357</v>
      </c>
      <c r="M470" s="20">
        <f t="shared" si="14"/>
        <v>4.2104065823089414</v>
      </c>
    </row>
    <row r="471" spans="10:13" x14ac:dyDescent="0.25">
      <c r="J471" s="20">
        <v>98</v>
      </c>
      <c r="K471" s="20">
        <f t="shared" si="15"/>
        <v>4.2008562122617521</v>
      </c>
      <c r="M471" s="20">
        <f t="shared" si="14"/>
        <v>4.2007469234293024</v>
      </c>
    </row>
    <row r="472" spans="10:13" x14ac:dyDescent="0.25">
      <c r="J472" s="20">
        <v>99</v>
      </c>
      <c r="K472" s="20">
        <f t="shared" si="15"/>
        <v>4.1899306092328867</v>
      </c>
      <c r="M472" s="20">
        <f t="shared" si="14"/>
        <v>4.1898077518168559</v>
      </c>
    </row>
    <row r="473" spans="10:13" x14ac:dyDescent="0.25">
      <c r="J473" s="20">
        <v>100</v>
      </c>
      <c r="K473" s="20">
        <f t="shared" si="15"/>
        <v>4.1777287880309659</v>
      </c>
      <c r="M473" s="20">
        <f t="shared" si="14"/>
        <v>4.1775923994527044</v>
      </c>
    </row>
    <row r="474" spans="10:13" x14ac:dyDescent="0.25">
      <c r="J474" s="20">
        <v>101</v>
      </c>
      <c r="K474" s="20">
        <f t="shared" si="15"/>
        <v>4.1642544652297007</v>
      </c>
      <c r="M474" s="20">
        <f t="shared" si="14"/>
        <v>4.1641045870320417</v>
      </c>
    </row>
    <row r="475" spans="10:13" x14ac:dyDescent="0.25">
      <c r="J475" s="20">
        <v>102</v>
      </c>
      <c r="K475" s="20">
        <f t="shared" si="15"/>
        <v>4.1495117449962589</v>
      </c>
      <c r="M475" s="20">
        <f t="shared" si="14"/>
        <v>4.149348422830859</v>
      </c>
    </row>
    <row r="476" spans="10:13" x14ac:dyDescent="0.25">
      <c r="J476" s="20">
        <v>103</v>
      </c>
      <c r="K476" s="20">
        <f t="shared" si="15"/>
        <v>4.1335051178411568</v>
      </c>
      <c r="M476" s="20">
        <f t="shared" si="14"/>
        <v>4.1333284014545963</v>
      </c>
    </row>
    <row r="477" spans="10:13" x14ac:dyDescent="0.25">
      <c r="J477" s="20">
        <v>104</v>
      </c>
      <c r="K477" s="20">
        <f t="shared" si="15"/>
        <v>4.1162394592505036</v>
      </c>
      <c r="M477" s="20">
        <f t="shared" si="14"/>
        <v>4.1160494024691294</v>
      </c>
    </row>
    <row r="478" spans="10:13" x14ac:dyDescent="0.25">
      <c r="J478" s="20">
        <v>105</v>
      </c>
      <c r="K478" s="20">
        <f t="shared" si="15"/>
        <v>4.0977200282009516</v>
      </c>
      <c r="M478" s="20">
        <f t="shared" si="14"/>
        <v>4.0975166889144878</v>
      </c>
    </row>
    <row r="479" spans="10:13" x14ac:dyDescent="0.25">
      <c r="J479" s="20">
        <v>106</v>
      </c>
      <c r="K479" s="20">
        <f t="shared" si="15"/>
        <v>4.0779524655578685</v>
      </c>
      <c r="M479" s="20">
        <f t="shared" si="14"/>
        <v>4.0777359057017781</v>
      </c>
    </row>
    <row r="480" spans="10:13" x14ac:dyDescent="0.25">
      <c r="J480" s="20">
        <v>107</v>
      </c>
      <c r="K480" s="20">
        <f t="shared" si="15"/>
        <v>4.0569427923571704</v>
      </c>
      <c r="M480" s="20">
        <f t="shared" si="14"/>
        <v>4.0567130778937903</v>
      </c>
    </row>
    <row r="481" spans="10:13" x14ac:dyDescent="0.25">
      <c r="J481" s="20">
        <v>108</v>
      </c>
      <c r="K481" s="20">
        <f t="shared" si="15"/>
        <v>4.0346974079713629</v>
      </c>
      <c r="M481" s="20">
        <f t="shared" si="14"/>
        <v>4.0344546088698197</v>
      </c>
    </row>
    <row r="482" spans="10:13" x14ac:dyDescent="0.25">
      <c r="J482" s="20">
        <v>109</v>
      </c>
      <c r="K482" s="20">
        <f t="shared" si="15"/>
        <v>4.0112230881603521</v>
      </c>
      <c r="M482" s="20">
        <f t="shared" si="14"/>
        <v>4.0109672783752393</v>
      </c>
    </row>
    <row r="483" spans="10:13" x14ac:dyDescent="0.25">
      <c r="J483" s="20">
        <v>110</v>
      </c>
      <c r="K483" s="20">
        <f t="shared" si="15"/>
        <v>3.9865269830075936</v>
      </c>
      <c r="M483" s="20">
        <f t="shared" si="14"/>
        <v>3.9862582404564564</v>
      </c>
    </row>
    <row r="484" spans="10:13" x14ac:dyDescent="0.25">
      <c r="J484" s="20">
        <v>111</v>
      </c>
      <c r="K484" s="20">
        <f t="shared" si="15"/>
        <v>3.9606166147422495</v>
      </c>
      <c r="M484" s="20">
        <f t="shared" si="14"/>
        <v>3.9603350212818409</v>
      </c>
    </row>
    <row r="485" spans="10:13" x14ac:dyDescent="0.25">
      <c r="J485" s="20">
        <v>112</v>
      </c>
      <c r="K485" s="20">
        <f t="shared" si="15"/>
        <v>3.9334998754479638</v>
      </c>
      <c r="M485" s="20">
        <f t="shared" si="14"/>
        <v>3.9332055168493225</v>
      </c>
    </row>
    <row r="486" spans="10:13" x14ac:dyDescent="0.25">
      <c r="J486" s="20">
        <v>113</v>
      </c>
      <c r="K486" s="20">
        <f t="shared" si="15"/>
        <v>3.9051850246590183</v>
      </c>
      <c r="M486" s="20">
        <f t="shared" si="14"/>
        <v>3.9048779905813342</v>
      </c>
    </row>
    <row r="487" spans="10:13" x14ac:dyDescent="0.25">
      <c r="J487" s="20">
        <v>114</v>
      </c>
      <c r="K487" s="20">
        <f t="shared" si="15"/>
        <v>3.8756806868445244</v>
      </c>
      <c r="M487" s="20">
        <f t="shared" si="14"/>
        <v>3.8753610708078385</v>
      </c>
    </row>
    <row r="488" spans="10:13" x14ac:dyDescent="0.25">
      <c r="J488" s="20">
        <v>115</v>
      </c>
      <c r="K488" s="20">
        <f t="shared" si="15"/>
        <v>3.844995848781505</v>
      </c>
      <c r="M488" s="20">
        <f t="shared" si="14"/>
        <v>3.8446637481382124</v>
      </c>
    </row>
    <row r="489" spans="10:13" x14ac:dyDescent="0.25">
      <c r="J489" s="20">
        <v>116</v>
      </c>
      <c r="K489" s="20">
        <f t="shared" si="15"/>
        <v>3.8131398568175734</v>
      </c>
      <c r="M489" s="20">
        <f t="shared" si="14"/>
        <v>3.8127953727227841</v>
      </c>
    </row>
    <row r="490" spans="10:13" x14ac:dyDescent="0.25">
      <c r="J490" s="20">
        <v>117</v>
      </c>
      <c r="K490" s="20">
        <f t="shared" si="15"/>
        <v>3.7801224140241372</v>
      </c>
      <c r="M490" s="20">
        <f t="shared" si="14"/>
        <v>3.7797656514048512</v>
      </c>
    </row>
    <row r="491" spans="10:13" x14ac:dyDescent="0.25">
      <c r="J491" s="20">
        <v>118</v>
      </c>
      <c r="K491" s="20">
        <f t="shared" si="15"/>
        <v>3.7459535772408961</v>
      </c>
      <c r="M491" s="20">
        <f t="shared" si="14"/>
        <v>3.7455846447640564</v>
      </c>
    </row>
    <row r="492" spans="10:13" x14ac:dyDescent="0.25">
      <c r="J492" s="20">
        <v>119</v>
      </c>
      <c r="K492" s="20">
        <f t="shared" si="15"/>
        <v>3.7106437540126405</v>
      </c>
      <c r="M492" s="20">
        <f t="shared" si="14"/>
        <v>3.7102627640520214</v>
      </c>
    </row>
    <row r="493" spans="10:13" x14ac:dyDescent="0.25">
      <c r="J493" s="20">
        <v>120</v>
      </c>
      <c r="K493" s="20">
        <f t="shared" si="15"/>
        <v>3.6742036994191709</v>
      </c>
      <c r="M493" s="20">
        <f t="shared" si="14"/>
        <v>3.6738107680211627</v>
      </c>
    </row>
    <row r="494" spans="10:13" x14ac:dyDescent="0.25">
      <c r="J494" s="20">
        <v>121</v>
      </c>
      <c r="K494" s="20">
        <f t="shared" si="15"/>
        <v>3.6366445127994194</v>
      </c>
      <c r="M494" s="20">
        <f t="shared" si="14"/>
        <v>3.6362397596476694</v>
      </c>
    </row>
    <row r="495" spans="10:13" x14ac:dyDescent="0.25">
      <c r="J495" s="20">
        <v>122</v>
      </c>
      <c r="K495" s="20">
        <f t="shared" si="15"/>
        <v>3.5979776343706504</v>
      </c>
      <c r="M495" s="20">
        <f t="shared" si="14"/>
        <v>3.5975611827496219</v>
      </c>
    </row>
    <row r="496" spans="10:13" x14ac:dyDescent="0.25">
      <c r="J496" s="20">
        <v>123</v>
      </c>
      <c r="K496" s="20">
        <f t="shared" si="15"/>
        <v>3.5582148417438995</v>
      </c>
      <c r="M496" s="20">
        <f t="shared" si="14"/>
        <v>3.5577868185013042</v>
      </c>
    </row>
    <row r="497" spans="10:13" x14ac:dyDescent="0.25">
      <c r="J497" s="20">
        <v>124</v>
      </c>
      <c r="K497" s="20">
        <f t="shared" si="15"/>
        <v>3.5173682463365763</v>
      </c>
      <c r="M497" s="20">
        <f t="shared" si="14"/>
        <v>3.5169287818447543</v>
      </c>
    </row>
    <row r="498" spans="10:13" x14ac:dyDescent="0.25">
      <c r="J498" s="20">
        <v>125</v>
      </c>
      <c r="K498" s="20">
        <f t="shared" si="15"/>
        <v>3.475450289683462</v>
      </c>
      <c r="M498" s="20">
        <f t="shared" si="14"/>
        <v>3.4749995177996542</v>
      </c>
    </row>
    <row r="499" spans="10:13" x14ac:dyDescent="0.25">
      <c r="J499" s="20">
        <v>126</v>
      </c>
      <c r="K499" s="20">
        <f t="shared" si="15"/>
        <v>3.4324737396470839</v>
      </c>
      <c r="M499" s="20">
        <f t="shared" si="14"/>
        <v>3.4320117976726792</v>
      </c>
    </row>
    <row r="500" spans="10:13" x14ac:dyDescent="0.25">
      <c r="J500" s="20">
        <v>127</v>
      </c>
      <c r="K500" s="20">
        <f t="shared" si="15"/>
        <v>3.3884516865287684</v>
      </c>
      <c r="M500" s="20">
        <f t="shared" si="14"/>
        <v>3.3879787151674625</v>
      </c>
    </row>
    <row r="501" spans="10:13" x14ac:dyDescent="0.25">
      <c r="J501" s="20">
        <v>128</v>
      </c>
      <c r="K501" s="20">
        <f t="shared" si="15"/>
        <v>3.3433975390814057</v>
      </c>
      <c r="M501" s="20">
        <f t="shared" si="14"/>
        <v>3.3429136823963641</v>
      </c>
    </row>
    <row r="502" spans="10:13" x14ac:dyDescent="0.25">
      <c r="J502" s="20">
        <v>129</v>
      </c>
      <c r="K502" s="20">
        <f t="shared" si="15"/>
        <v>3.297325020425292</v>
      </c>
      <c r="M502" s="20">
        <f t="shared" si="14"/>
        <v>3.2968304257952497</v>
      </c>
    </row>
    <row r="503" spans="10:13" x14ac:dyDescent="0.25">
      <c r="J503" s="20">
        <v>130</v>
      </c>
      <c r="K503" s="20">
        <f t="shared" si="15"/>
        <v>3.2502481638681422</v>
      </c>
      <c r="M503" s="20">
        <f t="shared" si="14"/>
        <v>3.2497429819425339</v>
      </c>
    </row>
    <row r="504" spans="10:13" x14ac:dyDescent="0.25">
      <c r="J504" s="20">
        <v>131</v>
      </c>
      <c r="K504" s="20">
        <f t="shared" si="15"/>
        <v>3.2021813086307018</v>
      </c>
      <c r="M504" s="20">
        <f t="shared" si="14"/>
        <v>3.2016656932837542</v>
      </c>
    </row>
    <row r="505" spans="10:13" x14ac:dyDescent="0.25">
      <c r="J505" s="20">
        <v>132</v>
      </c>
      <c r="K505" s="20">
        <f t="shared" si="15"/>
        <v>3.153139095479097</v>
      </c>
      <c r="M505" s="20">
        <f t="shared" si="14"/>
        <v>3.1526132037629808</v>
      </c>
    </row>
    <row r="506" spans="10:13" x14ac:dyDescent="0.25">
      <c r="J506" s="20">
        <v>133</v>
      </c>
      <c r="K506" s="20">
        <f t="shared" si="15"/>
        <v>3.1031364622654181</v>
      </c>
      <c r="M506" s="20">
        <f t="shared" si="14"/>
        <v>3.1026004543623911</v>
      </c>
    </row>
    <row r="507" spans="10:13" x14ac:dyDescent="0.25">
      <c r="J507" s="20">
        <v>134</v>
      </c>
      <c r="K507" s="20">
        <f t="shared" si="15"/>
        <v>3.0521886393777358</v>
      </c>
      <c r="M507" s="20">
        <f t="shared" si="14"/>
        <v>3.0516426785513717</v>
      </c>
    </row>
    <row r="508" spans="10:13" x14ac:dyDescent="0.25">
      <c r="J508" s="20">
        <v>135</v>
      </c>
      <c r="K508" s="20">
        <f t="shared" si="15"/>
        <v>3.0003111451010893</v>
      </c>
      <c r="M508" s="20">
        <f t="shared" si="14"/>
        <v>2.9997553976465312</v>
      </c>
    </row>
    <row r="509" spans="10:13" x14ac:dyDescent="0.25">
      <c r="J509" s="20">
        <v>136</v>
      </c>
      <c r="K509" s="20">
        <f t="shared" si="15"/>
        <v>2.9475197808907057</v>
      </c>
      <c r="M509" s="20">
        <f t="shared" si="14"/>
        <v>2.9469544160840315</v>
      </c>
    </row>
    <row r="510" spans="10:13" x14ac:dyDescent="0.25">
      <c r="J510" s="20">
        <v>137</v>
      </c>
      <c r="K510" s="20">
        <f t="shared" si="15"/>
        <v>2.8938306265590477</v>
      </c>
      <c r="M510" s="20">
        <f t="shared" si="14"/>
        <v>2.8932558166056919</v>
      </c>
    </row>
    <row r="511" spans="10:13" x14ac:dyDescent="0.25">
      <c r="J511" s="20">
        <v>138</v>
      </c>
      <c r="K511" s="20">
        <f t="shared" si="15"/>
        <v>2.8392600353779947</v>
      </c>
      <c r="M511" s="20">
        <f t="shared" si="14"/>
        <v>2.8386759553603138</v>
      </c>
    </row>
    <row r="512" spans="10:13" x14ac:dyDescent="0.25">
      <c r="J512" s="20">
        <v>139</v>
      </c>
      <c r="K512" s="20">
        <f t="shared" si="15"/>
        <v>2.7838246290978153</v>
      </c>
      <c r="M512" s="20">
        <f t="shared" si="14"/>
        <v>2.783231456921742</v>
      </c>
    </row>
    <row r="513" spans="10:13" x14ac:dyDescent="0.25">
      <c r="J513" s="20">
        <v>140</v>
      </c>
      <c r="K513" s="20">
        <f t="shared" si="15"/>
        <v>2.7275412928842733</v>
      </c>
      <c r="M513" s="20">
        <f t="shared" si="14"/>
        <v>2.7269392092251485</v>
      </c>
    </row>
    <row r="514" spans="10:13" x14ac:dyDescent="0.25">
      <c r="J514" s="20">
        <v>141</v>
      </c>
      <c r="K514" s="20">
        <f t="shared" si="15"/>
        <v>2.6704271701755928</v>
      </c>
      <c r="M514" s="20">
        <f t="shared" si="14"/>
        <v>2.669816358423108</v>
      </c>
    </row>
    <row r="515" spans="10:13" x14ac:dyDescent="0.25">
      <c r="J515" s="20">
        <v>142</v>
      </c>
      <c r="K515" s="20">
        <f t="shared" si="15"/>
        <v>2.6124996574606638</v>
      </c>
      <c r="M515" s="20">
        <f t="shared" si="14"/>
        <v>2.6118803036630265</v>
      </c>
    </row>
    <row r="516" spans="10:13" x14ac:dyDescent="0.25">
      <c r="J516" s="20">
        <v>143</v>
      </c>
      <c r="K516" s="20">
        <f t="shared" si="15"/>
        <v>2.5537763989802595</v>
      </c>
      <c r="M516" s="20">
        <f t="shared" ref="M516:M579" si="16">$L$7*1.414*SIN(J516*2*3.1415/360)</f>
        <v>2.5531486917875017</v>
      </c>
    </row>
    <row r="517" spans="10:13" x14ac:dyDescent="0.25">
      <c r="J517" s="20">
        <v>144</v>
      </c>
      <c r="K517" s="20">
        <f t="shared" si="15"/>
        <v>2.4942752813527034</v>
      </c>
      <c r="M517" s="20">
        <f t="shared" si="16"/>
        <v>2.4936394119592458</v>
      </c>
    </row>
    <row r="518" spans="10:13" x14ac:dyDescent="0.25">
      <c r="J518" s="20">
        <v>145</v>
      </c>
      <c r="K518" s="20">
        <f t="shared" si="15"/>
        <v>2.4340144281257903</v>
      </c>
      <c r="M518" s="20">
        <f t="shared" si="16"/>
        <v>2.4333705902121854</v>
      </c>
    </row>
    <row r="519" spans="10:13" x14ac:dyDescent="0.25">
      <c r="J519" s="20">
        <v>146</v>
      </c>
      <c r="K519" s="20">
        <f t="shared" si="15"/>
        <v>2.3730121942564901</v>
      </c>
      <c r="M519" s="20">
        <f t="shared" si="16"/>
        <v>2.3723605839304303</v>
      </c>
    </row>
    <row r="520" spans="10:13" x14ac:dyDescent="0.25">
      <c r="J520" s="20">
        <v>147</v>
      </c>
      <c r="K520" s="20">
        <f t="shared" si="15"/>
        <v>2.3112871605201657</v>
      </c>
      <c r="M520" s="20">
        <f t="shared" si="16"/>
        <v>2.3106279762567628</v>
      </c>
    </row>
    <row r="521" spans="10:13" x14ac:dyDescent="0.25">
      <c r="J521" s="20">
        <v>148</v>
      </c>
      <c r="K521" s="20">
        <f t="shared" si="15"/>
        <v>2.2488581278510349</v>
      </c>
      <c r="M521" s="20">
        <f t="shared" si="16"/>
        <v>2.2481915704323603</v>
      </c>
    </row>
    <row r="522" spans="10:13" x14ac:dyDescent="0.25">
      <c r="J522" s="20">
        <v>149</v>
      </c>
      <c r="K522" s="20">
        <f t="shared" si="15"/>
        <v>2.1857441116155734</v>
      </c>
      <c r="M522" s="20">
        <f t="shared" si="16"/>
        <v>2.1850703840694998</v>
      </c>
    </row>
    <row r="523" spans="10:13" x14ac:dyDescent="0.25">
      <c r="J523" s="20">
        <v>150</v>
      </c>
      <c r="K523" s="20">
        <f t="shared" si="15"/>
        <v>2.1219643358205809</v>
      </c>
      <c r="M523" s="20">
        <f t="shared" si="16"/>
        <v>2.121283643358935</v>
      </c>
    </row>
    <row r="524" spans="10:13" x14ac:dyDescent="0.25">
      <c r="J524" s="20">
        <v>151</v>
      </c>
      <c r="K524" s="20">
        <f t="shared" si="15"/>
        <v>2.0575382272576941</v>
      </c>
      <c r="M524" s="20">
        <f t="shared" si="16"/>
        <v>2.0568507772137634</v>
      </c>
    </row>
    <row r="525" spans="10:13" x14ac:dyDescent="0.25">
      <c r="J525" s="20">
        <v>152</v>
      </c>
      <c r="K525" s="20">
        <f t="shared" si="15"/>
        <v>1.9924854095861586</v>
      </c>
      <c r="M525" s="20">
        <f t="shared" si="16"/>
        <v>1.9917914113515414</v>
      </c>
    </row>
    <row r="526" spans="10:13" x14ac:dyDescent="0.25">
      <c r="J526" s="20">
        <v>153</v>
      </c>
      <c r="K526" s="20">
        <f t="shared" ref="K526:K589" si="17">$L$7*1.414*SIN(J526*2*3.1415/360+$N$7*2*3.1415/360)</f>
        <v>1.926825697355639</v>
      </c>
      <c r="M526" s="20">
        <f t="shared" si="16"/>
        <v>1.9261253623164516</v>
      </c>
    </row>
    <row r="527" spans="10:13" x14ac:dyDescent="0.25">
      <c r="J527" s="20">
        <v>154</v>
      </c>
      <c r="K527" s="20">
        <f t="shared" si="17"/>
        <v>1.8605790899708583</v>
      </c>
      <c r="M527" s="20">
        <f t="shared" si="16"/>
        <v>1.8598726314433487</v>
      </c>
    </row>
    <row r="528" spans="10:13" x14ac:dyDescent="0.25">
      <c r="J528" s="20">
        <v>155</v>
      </c>
      <c r="K528" s="20">
        <f t="shared" si="17"/>
        <v>1.7937657655999308</v>
      </c>
      <c r="M528" s="20">
        <f t="shared" si="16"/>
        <v>1.7930533987655168</v>
      </c>
    </row>
    <row r="529" spans="10:13" x14ac:dyDescent="0.25">
      <c r="J529" s="20">
        <v>156</v>
      </c>
      <c r="K529" s="20">
        <f t="shared" si="17"/>
        <v>1.7264060750282719</v>
      </c>
      <c r="M529" s="20">
        <f t="shared" si="16"/>
        <v>1.7256880168680007</v>
      </c>
    </row>
    <row r="530" spans="10:13" x14ac:dyDescent="0.25">
      <c r="J530" s="20">
        <v>157</v>
      </c>
      <c r="K530" s="20">
        <f t="shared" si="17"/>
        <v>1.6585205354599328</v>
      </c>
      <c r="M530" s="20">
        <f t="shared" si="16"/>
        <v>1.6577970046883743</v>
      </c>
    </row>
    <row r="531" spans="10:13" x14ac:dyDescent="0.25">
      <c r="J531" s="20">
        <v>158</v>
      </c>
      <c r="K531" s="20">
        <f t="shared" si="17"/>
        <v>1.5901298242682143</v>
      </c>
      <c r="M531" s="20">
        <f t="shared" si="16"/>
        <v>1.5894010412668444</v>
      </c>
    </row>
    <row r="532" spans="10:13" x14ac:dyDescent="0.25">
      <c r="J532" s="20">
        <v>159</v>
      </c>
      <c r="K532" s="20">
        <f t="shared" si="17"/>
        <v>1.5212547726974981</v>
      </c>
      <c r="M532" s="20">
        <f t="shared" si="16"/>
        <v>1.520520959447585</v>
      </c>
    </row>
    <row r="533" spans="10:13" x14ac:dyDescent="0.25">
      <c r="J533" s="20">
        <v>160</v>
      </c>
      <c r="K533" s="20">
        <f t="shared" si="17"/>
        <v>1.4519163595182349</v>
      </c>
      <c r="M533" s="20">
        <f t="shared" si="16"/>
        <v>1.4511777395332259</v>
      </c>
    </row>
    <row r="534" spans="10:13" x14ac:dyDescent="0.25">
      <c r="J534" s="20">
        <v>161</v>
      </c>
      <c r="K534" s="20">
        <f t="shared" si="17"/>
        <v>1.3821357046369989</v>
      </c>
      <c r="M534" s="20">
        <f t="shared" si="16"/>
        <v>1.3813925028944243</v>
      </c>
    </row>
    <row r="535" spans="10:13" x14ac:dyDescent="0.25">
      <c r="J535" s="20">
        <v>162</v>
      </c>
      <c r="K535" s="20">
        <f t="shared" si="17"/>
        <v>1.3119340626635252</v>
      </c>
      <c r="M535" s="20">
        <f t="shared" si="16"/>
        <v>1.3111865055364791</v>
      </c>
    </row>
    <row r="536" spans="10:13" x14ac:dyDescent="0.25">
      <c r="J536" s="20">
        <v>163</v>
      </c>
      <c r="K536" s="20">
        <f t="shared" si="17"/>
        <v>1.2413328164367106</v>
      </c>
      <c r="M536" s="20">
        <f t="shared" si="16"/>
        <v>1.2405811316249078</v>
      </c>
    </row>
    <row r="537" spans="10:13" x14ac:dyDescent="0.25">
      <c r="J537" s="20">
        <v>164</v>
      </c>
      <c r="K537" s="20">
        <f t="shared" si="17"/>
        <v>1.1703534705116274</v>
      </c>
      <c r="M537" s="20">
        <f t="shared" si="16"/>
        <v>1.1695978869720345</v>
      </c>
    </row>
    <row r="538" spans="10:13" x14ac:dyDescent="0.25">
      <c r="J538" s="20">
        <v>165</v>
      </c>
      <c r="K538" s="20">
        <f t="shared" si="17"/>
        <v>1.0990176446093565</v>
      </c>
      <c r="M538" s="20">
        <f t="shared" si="16"/>
        <v>1.0982583924864673</v>
      </c>
    </row>
    <row r="539" spans="10:13" x14ac:dyDescent="0.25">
      <c r="J539" s="20">
        <v>166</v>
      </c>
      <c r="K539" s="20">
        <f t="shared" si="17"/>
        <v>1.0273470670318576</v>
      </c>
      <c r="M539" s="20">
        <f t="shared" si="16"/>
        <v>1.0265843775875791</v>
      </c>
    </row>
    <row r="540" spans="10:13" x14ac:dyDescent="0.25">
      <c r="J540" s="20">
        <v>167</v>
      </c>
      <c r="K540" s="20">
        <f t="shared" si="17"/>
        <v>0.95536356804365741</v>
      </c>
      <c r="M540" s="20">
        <f t="shared" si="16"/>
        <v>0.95459767358687786</v>
      </c>
    </row>
    <row r="541" spans="10:13" x14ac:dyDescent="0.25">
      <c r="J541" s="20">
        <v>168</v>
      </c>
      <c r="K541" s="20">
        <f t="shared" si="17"/>
        <v>0.88308907322255314</v>
      </c>
      <c r="M541" s="20">
        <f t="shared" si="16"/>
        <v>0.8823202070383882</v>
      </c>
    </row>
    <row r="542" spans="10:13" x14ac:dyDescent="0.25">
      <c r="J542" s="20">
        <v>169</v>
      </c>
      <c r="K542" s="20">
        <f t="shared" si="17"/>
        <v>0.81054559678127813</v>
      </c>
      <c r="M542" s="20">
        <f t="shared" si="16"/>
        <v>0.8097739930600053</v>
      </c>
    </row>
    <row r="543" spans="10:13" x14ac:dyDescent="0.25">
      <c r="J543" s="20">
        <v>170</v>
      </c>
      <c r="K543" s="20">
        <f t="shared" si="17"/>
        <v>0.73775523486214034</v>
      </c>
      <c r="M543" s="20">
        <f t="shared" si="16"/>
        <v>0.73698112862785359</v>
      </c>
    </row>
    <row r="544" spans="10:13" x14ac:dyDescent="0.25">
      <c r="J544" s="20">
        <v>171</v>
      </c>
      <c r="K544" s="20">
        <f t="shared" si="17"/>
        <v>0.66474015880670545</v>
      </c>
      <c r="M544" s="20">
        <f t="shared" si="16"/>
        <v>0.66396378584575833</v>
      </c>
    </row>
    <row r="545" spans="10:13" x14ac:dyDescent="0.25">
      <c r="J545" s="20">
        <v>172</v>
      </c>
      <c r="K545" s="20">
        <f t="shared" si="17"/>
        <v>0.59152260840260451</v>
      </c>
      <c r="M545" s="20">
        <f t="shared" si="16"/>
        <v>0.59074420519177662</v>
      </c>
    </row>
    <row r="546" spans="10:13" x14ac:dyDescent="0.25">
      <c r="J546" s="20">
        <v>173</v>
      </c>
      <c r="K546" s="20">
        <f t="shared" si="17"/>
        <v>0.5181248851094935</v>
      </c>
      <c r="M546" s="20">
        <f t="shared" si="16"/>
        <v>0.51734468874395989</v>
      </c>
    </row>
    <row r="547" spans="10:13" x14ac:dyDescent="0.25">
      <c r="J547" s="20">
        <v>174</v>
      </c>
      <c r="K547" s="20">
        <f t="shared" si="17"/>
        <v>0.44456934526619873</v>
      </c>
      <c r="M547" s="20">
        <f t="shared" si="16"/>
        <v>0.44378759338730722</v>
      </c>
    </row>
    <row r="548" spans="10:13" x14ac:dyDescent="0.25">
      <c r="J548" s="20">
        <v>175</v>
      </c>
      <c r="K548" s="20">
        <f t="shared" si="17"/>
        <v>0.37087839328113881</v>
      </c>
      <c r="M548" s="20">
        <f t="shared" si="16"/>
        <v>0.37009532400404282</v>
      </c>
    </row>
    <row r="549" spans="10:13" x14ac:dyDescent="0.25">
      <c r="J549" s="20">
        <v>176</v>
      </c>
      <c r="K549" s="20">
        <f t="shared" si="17"/>
        <v>0.29707447480817933</v>
      </c>
      <c r="M549" s="20">
        <f t="shared" si="16"/>
        <v>0.2962903266492935</v>
      </c>
    </row>
    <row r="550" spans="10:13" x14ac:dyDescent="0.25">
      <c r="J550" s="20">
        <v>177</v>
      </c>
      <c r="K550" s="20">
        <f t="shared" si="17"/>
        <v>0.22318006990981279</v>
      </c>
      <c r="M550" s="20">
        <f t="shared" si="16"/>
        <v>0.22239508171417779</v>
      </c>
    </row>
    <row r="551" spans="10:13" x14ac:dyDescent="0.25">
      <c r="J551" s="20">
        <v>178</v>
      </c>
      <c r="K551" s="20">
        <f t="shared" si="17"/>
        <v>0.14921768620997788</v>
      </c>
      <c r="M551" s="20">
        <f t="shared" si="16"/>
        <v>0.14843209707849311</v>
      </c>
    </row>
    <row r="552" spans="10:13" x14ac:dyDescent="0.25">
      <c r="J552" s="20">
        <v>179</v>
      </c>
      <c r="K552" s="20">
        <f t="shared" si="17"/>
        <v>7.5209852038363223E-2</v>
      </c>
      <c r="M552" s="20">
        <f t="shared" si="16"/>
        <v>7.4423901254979496E-2</v>
      </c>
    </row>
    <row r="553" spans="10:13" x14ac:dyDescent="0.25">
      <c r="J553" s="20">
        <v>180</v>
      </c>
      <c r="K553" s="20">
        <f t="shared" si="17"/>
        <v>1.1791095685249001E-3</v>
      </c>
      <c r="M553" s="20">
        <f t="shared" si="16"/>
        <v>3.9303652733979985E-4</v>
      </c>
    </row>
    <row r="554" spans="10:13" x14ac:dyDescent="0.25">
      <c r="J554" s="20">
        <v>181</v>
      </c>
      <c r="K554" s="20">
        <f t="shared" si="17"/>
        <v>-7.2851992048333092E-2</v>
      </c>
      <c r="M554" s="20">
        <f t="shared" si="16"/>
        <v>-7.3637947915971974E-2</v>
      </c>
    </row>
    <row r="555" spans="10:13" x14ac:dyDescent="0.25">
      <c r="J555" s="20">
        <v>182</v>
      </c>
      <c r="K555" s="20">
        <f t="shared" si="17"/>
        <v>-0.14686090355158346</v>
      </c>
      <c r="M555" s="20">
        <f t="shared" si="16"/>
        <v>-0.14764650285003747</v>
      </c>
    </row>
    <row r="556" spans="10:13" x14ac:dyDescent="0.25">
      <c r="J556" s="20">
        <v>183</v>
      </c>
      <c r="K556" s="20">
        <f t="shared" si="17"/>
        <v>-0.22082508243955384</v>
      </c>
      <c r="M556" s="20">
        <f t="shared" si="16"/>
        <v>-0.22161008588177164</v>
      </c>
    </row>
    <row r="557" spans="10:13" x14ac:dyDescent="0.25">
      <c r="J557" s="20">
        <v>184</v>
      </c>
      <c r="K557" s="20">
        <f t="shared" si="17"/>
        <v>-0.29472199983572617</v>
      </c>
      <c r="M557" s="20">
        <f t="shared" si="16"/>
        <v>-0.29550616831616616</v>
      </c>
    </row>
    <row r="558" spans="10:13" x14ac:dyDescent="0.25">
      <c r="J558" s="20">
        <v>185</v>
      </c>
      <c r="K558" s="20">
        <f t="shared" si="17"/>
        <v>-0.36852914735090581</v>
      </c>
      <c r="M558" s="20">
        <f t="shared" si="16"/>
        <v>-0.3693122420183339</v>
      </c>
    </row>
    <row r="559" spans="10:13" x14ac:dyDescent="0.25">
      <c r="J559" s="20">
        <v>186</v>
      </c>
      <c r="K559" s="20">
        <f t="shared" si="17"/>
        <v>-0.44222404393903059</v>
      </c>
      <c r="M559" s="20">
        <f t="shared" si="16"/>
        <v>-0.44300582626930407</v>
      </c>
    </row>
    <row r="560" spans="10:13" x14ac:dyDescent="0.25">
      <c r="J560" s="20">
        <v>187</v>
      </c>
      <c r="K560" s="20">
        <f t="shared" si="17"/>
        <v>-0.51578424274477153</v>
      </c>
      <c r="M560" s="20">
        <f t="shared" si="16"/>
        <v>-0.51656447461345412</v>
      </c>
    </row>
    <row r="561" spans="10:13" x14ac:dyDescent="0.25">
      <c r="J561" s="20">
        <v>188</v>
      </c>
      <c r="K561" s="20">
        <f t="shared" si="17"/>
        <v>-0.58918733794060629</v>
      </c>
      <c r="M561" s="20">
        <f t="shared" si="16"/>
        <v>-0.58996578169553449</v>
      </c>
    </row>
    <row r="562" spans="10:13" x14ac:dyDescent="0.25">
      <c r="J562" s="20">
        <v>189</v>
      </c>
      <c r="K562" s="20">
        <f t="shared" si="17"/>
        <v>-0.66241097155147133</v>
      </c>
      <c r="M562" s="20">
        <f t="shared" si="16"/>
        <v>-0.66318739008512617</v>
      </c>
    </row>
    <row r="563" spans="10:13" x14ac:dyDescent="0.25">
      <c r="J563" s="20">
        <v>190</v>
      </c>
      <c r="K563" s="20">
        <f t="shared" si="17"/>
        <v>-0.73543284026483113</v>
      </c>
      <c r="M563" s="20">
        <f t="shared" si="16"/>
        <v>-0.73620699708655757</v>
      </c>
    </row>
    <row r="564" spans="10:13" x14ac:dyDescent="0.25">
      <c r="J564" s="20">
        <v>191</v>
      </c>
      <c r="K564" s="20">
        <f t="shared" si="17"/>
        <v>-0.80823070222406745</v>
      </c>
      <c r="M564" s="20">
        <f t="shared" si="16"/>
        <v>-0.80900236153210159</v>
      </c>
    </row>
    <row r="565" spans="10:13" x14ac:dyDescent="0.25">
      <c r="J565" s="20">
        <v>192</v>
      </c>
      <c r="K565" s="20">
        <f t="shared" si="17"/>
        <v>-0.88078238380314211</v>
      </c>
      <c r="M565" s="20">
        <f t="shared" si="16"/>
        <v>-0.88155131055645131</v>
      </c>
    </row>
    <row r="566" spans="10:13" x14ac:dyDescent="0.25">
      <c r="J566" s="20">
        <v>193</v>
      </c>
      <c r="K566" s="20">
        <f t="shared" si="17"/>
        <v>-0.95306578636055228</v>
      </c>
      <c r="M566" s="20">
        <f t="shared" si="16"/>
        <v>-0.95383174635041035</v>
      </c>
    </row>
    <row r="567" spans="10:13" x14ac:dyDescent="0.25">
      <c r="J567" s="20">
        <v>194</v>
      </c>
      <c r="K567" s="20">
        <f t="shared" si="17"/>
        <v>-1.0250588929703348</v>
      </c>
      <c r="M567" s="20">
        <f t="shared" si="16"/>
        <v>-1.0258216528916739</v>
      </c>
    </row>
    <row r="568" spans="10:13" x14ac:dyDescent="0.25">
      <c r="J568" s="20">
        <v>195</v>
      </c>
      <c r="K568" s="20">
        <f t="shared" si="17"/>
        <v>-1.0967397751282972</v>
      </c>
      <c r="M568" s="20">
        <f t="shared" si="16"/>
        <v>-1.0974991026507575</v>
      </c>
    </row>
    <row r="569" spans="10:13" x14ac:dyDescent="0.25">
      <c r="J569" s="20">
        <v>196</v>
      </c>
      <c r="K569" s="20">
        <f t="shared" si="17"/>
        <v>-1.1680865994312088</v>
      </c>
      <c r="M569" s="20">
        <f t="shared" si="16"/>
        <v>-1.1688422632699114</v>
      </c>
    </row>
    <row r="570" spans="10:13" x14ac:dyDescent="0.25">
      <c r="J570" s="20">
        <v>197</v>
      </c>
      <c r="K570" s="20">
        <f t="shared" si="17"/>
        <v>-1.2390776342270953</v>
      </c>
      <c r="M570" s="20">
        <f t="shared" si="16"/>
        <v>-1.2398294042130971</v>
      </c>
    </row>
    <row r="571" spans="10:13" x14ac:dyDescent="0.25">
      <c r="J571" s="20">
        <v>198</v>
      </c>
      <c r="K571" s="20">
        <f t="shared" si="17"/>
        <v>-1.3096912562345353</v>
      </c>
      <c r="M571" s="20">
        <f t="shared" si="16"/>
        <v>-1.3104389033849264</v>
      </c>
    </row>
    <row r="572" spans="10:13" x14ac:dyDescent="0.25">
      <c r="J572" s="20">
        <v>199</v>
      </c>
      <c r="K572" s="20">
        <f t="shared" si="17"/>
        <v>-1.3799059571289174</v>
      </c>
      <c r="M572" s="20">
        <f t="shared" si="16"/>
        <v>-1.3806492537165551</v>
      </c>
    </row>
    <row r="573" spans="10:13" x14ac:dyDescent="0.25">
      <c r="J573" s="20">
        <v>200</v>
      </c>
      <c r="K573" s="20">
        <f t="shared" si="17"/>
        <v>-1.4497003500936849</v>
      </c>
      <c r="M573" s="20">
        <f t="shared" si="16"/>
        <v>-1.4504390697165863</v>
      </c>
    </row>
    <row r="574" spans="10:13" x14ac:dyDescent="0.25">
      <c r="J574" s="20">
        <v>201</v>
      </c>
      <c r="K574" s="20">
        <f t="shared" si="17"/>
        <v>-1.5190531763345954</v>
      </c>
      <c r="M574" s="20">
        <f t="shared" si="16"/>
        <v>-1.5197870939848854</v>
      </c>
    </row>
    <row r="575" spans="10:13" x14ac:dyDescent="0.25">
      <c r="J575" s="20">
        <v>202</v>
      </c>
      <c r="K575" s="20">
        <f t="shared" si="17"/>
        <v>-1.5879433115549904</v>
      </c>
      <c r="M575" s="20">
        <f t="shared" si="16"/>
        <v>-1.5886722036874286</v>
      </c>
    </row>
    <row r="576" spans="10:13" x14ac:dyDescent="0.25">
      <c r="J576" s="20">
        <v>203</v>
      </c>
      <c r="K576" s="20">
        <f t="shared" si="17"/>
        <v>-1.6563497723900633</v>
      </c>
      <c r="M576" s="20">
        <f t="shared" si="16"/>
        <v>-1.6570734169901342</v>
      </c>
    </row>
    <row r="577" spans="10:13" x14ac:dyDescent="0.25">
      <c r="J577" s="20">
        <v>204</v>
      </c>
      <c r="K577" s="20">
        <f t="shared" si="17"/>
        <v>-1.7242517227982019</v>
      </c>
      <c r="M577" s="20">
        <f t="shared" si="16"/>
        <v>-1.7249698994497569</v>
      </c>
    </row>
    <row r="578" spans="10:13" x14ac:dyDescent="0.25">
      <c r="J578" s="20">
        <v>205</v>
      </c>
      <c r="K578" s="20">
        <f t="shared" si="17"/>
        <v>-1.7916284804075189</v>
      </c>
      <c r="M578" s="20">
        <f t="shared" si="16"/>
        <v>-1.7923409703598929</v>
      </c>
    </row>
    <row r="579" spans="10:13" x14ac:dyDescent="0.25">
      <c r="J579" s="20">
        <v>206</v>
      </c>
      <c r="K579" s="20">
        <f t="shared" si="17"/>
        <v>-1.858459522815479</v>
      </c>
      <c r="M579" s="20">
        <f t="shared" si="16"/>
        <v>-1.8591661090501364</v>
      </c>
    </row>
    <row r="580" spans="10:13" x14ac:dyDescent="0.25">
      <c r="J580" s="20">
        <v>207</v>
      </c>
      <c r="K580" s="20">
        <f t="shared" si="17"/>
        <v>-1.9247244938399053</v>
      </c>
      <c r="M580" s="20">
        <f t="shared" ref="M580:M643" si="18">$L$7*1.414*SIN(J580*2*3.1415/360)</f>
        <v>-1.9254249611365224</v>
      </c>
    </row>
    <row r="581" spans="10:13" x14ac:dyDescent="0.25">
      <c r="J581" s="20">
        <v>208</v>
      </c>
      <c r="K581" s="20">
        <f t="shared" si="17"/>
        <v>-1.9904032097192577</v>
      </c>
      <c r="M581" s="20">
        <f t="shared" si="18"/>
        <v>-1.9910973447212954</v>
      </c>
    </row>
    <row r="582" spans="10:13" x14ac:dyDescent="0.25">
      <c r="J582" s="20">
        <v>209</v>
      </c>
      <c r="K582" s="20">
        <f t="shared" si="17"/>
        <v>-2.0554756652604596</v>
      </c>
      <c r="M582" s="20">
        <f t="shared" si="18"/>
        <v>-2.0561632565401515</v>
      </c>
    </row>
    <row r="583" spans="10:13" x14ac:dyDescent="0.25">
      <c r="J583" s="20">
        <v>210</v>
      </c>
      <c r="K583" s="20">
        <f t="shared" si="17"/>
        <v>-2.1199220399323262</v>
      </c>
      <c r="M583" s="20">
        <f t="shared" si="18"/>
        <v>-2.1206028780550592</v>
      </c>
    </row>
    <row r="584" spans="10:13" x14ac:dyDescent="0.25">
      <c r="J584" s="20">
        <v>211</v>
      </c>
      <c r="K584" s="20">
        <f t="shared" si="17"/>
        <v>-2.1837227039027236</v>
      </c>
      <c r="M584" s="20">
        <f t="shared" si="18"/>
        <v>-2.1843965814908368</v>
      </c>
    </row>
    <row r="585" spans="10:13" x14ac:dyDescent="0.25">
      <c r="J585" s="20">
        <v>212</v>
      </c>
      <c r="K585" s="20">
        <f t="shared" si="17"/>
        <v>-2.2468582240176365</v>
      </c>
      <c r="M585" s="20">
        <f t="shared" si="18"/>
        <v>-2.2475249358135962</v>
      </c>
    </row>
    <row r="586" spans="10:13" x14ac:dyDescent="0.25">
      <c r="J586" s="20">
        <v>213</v>
      </c>
      <c r="K586" s="20">
        <f t="shared" si="17"/>
        <v>-2.3093093697203626</v>
      </c>
      <c r="M586" s="20">
        <f t="shared" si="18"/>
        <v>-2.3099687126492814</v>
      </c>
    </row>
    <row r="587" spans="10:13" x14ac:dyDescent="0.25">
      <c r="J587" s="20">
        <v>214</v>
      </c>
      <c r="K587" s="20">
        <f t="shared" si="17"/>
        <v>-2.3710571189089968</v>
      </c>
      <c r="M587" s="20">
        <f t="shared" si="18"/>
        <v>-2.3717088921404739</v>
      </c>
    </row>
    <row r="588" spans="10:13" x14ac:dyDescent="0.25">
      <c r="J588" s="20">
        <v>215</v>
      </c>
      <c r="K588" s="20">
        <f t="shared" si="17"/>
        <v>-2.4320826637303643</v>
      </c>
      <c r="M588" s="20">
        <f t="shared" si="18"/>
        <v>-2.4327266687396722</v>
      </c>
    </row>
    <row r="589" spans="10:13" x14ac:dyDescent="0.25">
      <c r="J589" s="20">
        <v>216</v>
      </c>
      <c r="K589" s="20">
        <f t="shared" si="17"/>
        <v>-2.4923674163087854</v>
      </c>
      <c r="M589" s="20">
        <f t="shared" si="18"/>
        <v>-2.4930034569373278</v>
      </c>
    </row>
    <row r="590" spans="10:13" x14ac:dyDescent="0.25">
      <c r="J590" s="20">
        <v>217</v>
      </c>
      <c r="K590" s="20">
        <f t="shared" ref="K590:K653" si="19">$L$7*1.414*SIN(J590*2*3.1415/360+$N$7*2*3.1415/360)</f>
        <v>-2.5518930144077405</v>
      </c>
      <c r="M590" s="20">
        <f t="shared" si="18"/>
        <v>-2.5525208969228106</v>
      </c>
    </row>
    <row r="591" spans="10:13" x14ac:dyDescent="0.25">
      <c r="J591" s="20">
        <v>218</v>
      </c>
      <c r="K591" s="20">
        <f t="shared" si="19"/>
        <v>-2.6106413270229019</v>
      </c>
      <c r="M591" s="20">
        <f t="shared" si="18"/>
        <v>-2.6112608601766811</v>
      </c>
    </row>
    <row r="592" spans="10:13" x14ac:dyDescent="0.25">
      <c r="J592" s="20">
        <v>219</v>
      </c>
      <c r="K592" s="20">
        <f t="shared" si="19"/>
        <v>-2.6685944599046425</v>
      </c>
      <c r="M592" s="20">
        <f t="shared" si="18"/>
        <v>-2.6692054549924658</v>
      </c>
    </row>
    <row r="593" spans="10:13" x14ac:dyDescent="0.25">
      <c r="J593" s="20">
        <v>220</v>
      </c>
      <c r="K593" s="20">
        <f t="shared" si="19"/>
        <v>-2.7257347610085199</v>
      </c>
      <c r="M593" s="20">
        <f t="shared" si="18"/>
        <v>-2.7263370319263363</v>
      </c>
    </row>
    <row r="594" spans="10:13" x14ac:dyDescent="0.25">
      <c r="J594" s="20">
        <v>221</v>
      </c>
      <c r="K594" s="20">
        <f t="shared" si="19"/>
        <v>-2.7820448258719002</v>
      </c>
      <c r="M594" s="20">
        <f t="shared" si="18"/>
        <v>-2.7826381891729821</v>
      </c>
    </row>
    <row r="595" spans="10:13" x14ac:dyDescent="0.25">
      <c r="J595" s="20">
        <v>222</v>
      </c>
      <c r="K595" s="20">
        <f t="shared" si="19"/>
        <v>-2.8375075029152503</v>
      </c>
      <c r="M595" s="20">
        <f t="shared" si="18"/>
        <v>-2.8380917778660466</v>
      </c>
    </row>
    <row r="596" spans="10:13" x14ac:dyDescent="0.25">
      <c r="J596" s="20">
        <v>223</v>
      </c>
      <c r="K596" s="20">
        <f t="shared" si="19"/>
        <v>-2.8921058986663519</v>
      </c>
      <c r="M596" s="20">
        <f t="shared" si="18"/>
        <v>-2.8926809073015467</v>
      </c>
    </row>
    <row r="597" spans="10:13" x14ac:dyDescent="0.25">
      <c r="J597" s="20">
        <v>224</v>
      </c>
      <c r="K597" s="20">
        <f t="shared" si="19"/>
        <v>-2.9458233829059002</v>
      </c>
      <c r="M597" s="20">
        <f t="shared" si="18"/>
        <v>-2.946388950082623</v>
      </c>
    </row>
    <row r="598" spans="10:13" x14ac:dyDescent="0.25">
      <c r="J598" s="20">
        <v>225</v>
      </c>
      <c r="K598" s="20">
        <f t="shared" si="19"/>
        <v>-2.9986435937329445</v>
      </c>
      <c r="M598" s="20">
        <f t="shared" si="18"/>
        <v>-2.9991995471841211</v>
      </c>
    </row>
    <row r="599" spans="10:13" x14ac:dyDescent="0.25">
      <c r="J599" s="20">
        <v>226</v>
      </c>
      <c r="K599" s="20">
        <f t="shared" si="19"/>
        <v>-3.0505504425486021</v>
      </c>
      <c r="M599" s="20">
        <f t="shared" si="18"/>
        <v>-3.0510966129354093</v>
      </c>
    </row>
    <row r="600" spans="10:13" x14ac:dyDescent="0.25">
      <c r="J600" s="20">
        <v>227</v>
      </c>
      <c r="K600" s="20">
        <f t="shared" si="19"/>
        <v>-3.1015281189564758</v>
      </c>
      <c r="M600" s="20">
        <f t="shared" si="18"/>
        <v>-3.1020643399199397</v>
      </c>
    </row>
    <row r="601" spans="10:13" x14ac:dyDescent="0.25">
      <c r="J601" s="20">
        <v>228</v>
      </c>
      <c r="K601" s="20">
        <f t="shared" si="19"/>
        <v>-3.1515610955784124</v>
      </c>
      <c r="M601" s="20">
        <f t="shared" si="18"/>
        <v>-3.1520872037900642</v>
      </c>
    </row>
    <row r="602" spans="10:13" x14ac:dyDescent="0.25">
      <c r="J602" s="20">
        <v>229</v>
      </c>
      <c r="K602" s="20">
        <f t="shared" si="19"/>
        <v>-3.2006341327839696</v>
      </c>
      <c r="M602" s="20">
        <f t="shared" si="18"/>
        <v>-3.2011499679956068</v>
      </c>
    </row>
    <row r="603" spans="10:13" x14ac:dyDescent="0.25">
      <c r="J603" s="20">
        <v>230</v>
      </c>
      <c r="K603" s="20">
        <f t="shared" si="19"/>
        <v>-3.2487322833323247</v>
      </c>
      <c r="M603" s="20">
        <f t="shared" si="18"/>
        <v>-3.2492376884248118</v>
      </c>
    </row>
    <row r="604" spans="10:13" x14ac:dyDescent="0.25">
      <c r="J604" s="20">
        <v>231</v>
      </c>
      <c r="K604" s="20">
        <f t="shared" si="19"/>
        <v>-3.2958408969250397</v>
      </c>
      <c r="M604" s="20">
        <f t="shared" si="18"/>
        <v>-3.2963357179561696</v>
      </c>
    </row>
    <row r="605" spans="10:13" x14ac:dyDescent="0.25">
      <c r="J605" s="20">
        <v>232</v>
      </c>
      <c r="K605" s="20">
        <f t="shared" si="19"/>
        <v>-3.3419456246684591</v>
      </c>
      <c r="M605" s="20">
        <f t="shared" si="18"/>
        <v>-3.3424297109198426</v>
      </c>
    </row>
    <row r="606" spans="10:13" x14ac:dyDescent="0.25">
      <c r="J606" s="20">
        <v>233</v>
      </c>
      <c r="K606" s="20">
        <f t="shared" si="19"/>
        <v>-3.3870324234442277</v>
      </c>
      <c r="M606" s="20">
        <f t="shared" si="18"/>
        <v>-3.3875056274672022</v>
      </c>
    </row>
    <row r="607" spans="10:13" x14ac:dyDescent="0.25">
      <c r="J607" s="20">
        <v>234</v>
      </c>
      <c r="K607" s="20">
        <f t="shared" si="19"/>
        <v>-3.4310875601867377</v>
      </c>
      <c r="M607" s="20">
        <f t="shared" si="18"/>
        <v>-3.4315497378472744</v>
      </c>
    </row>
    <row r="608" spans="10:13" x14ac:dyDescent="0.25">
      <c r="J608" s="20">
        <v>235</v>
      </c>
      <c r="K608" s="20">
        <f t="shared" si="19"/>
        <v>-3.4740976160661021</v>
      </c>
      <c r="M608" s="20">
        <f t="shared" si="18"/>
        <v>-3.4745486265887071</v>
      </c>
    </row>
    <row r="609" spans="10:13" x14ac:dyDescent="0.25">
      <c r="J609" s="20">
        <v>236</v>
      </c>
      <c r="K609" s="20">
        <f t="shared" si="19"/>
        <v>-3.5160494905753823</v>
      </c>
      <c r="M609" s="20">
        <f t="shared" si="18"/>
        <v>-3.5164891965859897</v>
      </c>
    </row>
    <row r="610" spans="10:13" x14ac:dyDescent="0.25">
      <c r="J610" s="20">
        <v>237</v>
      </c>
      <c r="K610" s="20">
        <f t="shared" si="19"/>
        <v>-3.5569304055209532</v>
      </c>
      <c r="M610" s="20">
        <f t="shared" si="18"/>
        <v>-3.5573586730887561</v>
      </c>
    </row>
    <row r="611" spans="10:13" x14ac:dyDescent="0.25">
      <c r="J611" s="20">
        <v>238</v>
      </c>
      <c r="K611" s="20">
        <f t="shared" si="19"/>
        <v>-3.5967279089145952</v>
      </c>
      <c r="M611" s="20">
        <f t="shared" si="18"/>
        <v>-3.5971446075928353</v>
      </c>
    </row>
    <row r="612" spans="10:13" x14ac:dyDescent="0.25">
      <c r="J612" s="20">
        <v>239</v>
      </c>
      <c r="K612" s="20">
        <f t="shared" si="19"/>
        <v>-3.6354298787662862</v>
      </c>
      <c r="M612" s="20">
        <f t="shared" si="18"/>
        <v>-3.6358348816319914</v>
      </c>
    </row>
    <row r="613" spans="10:13" x14ac:dyDescent="0.25">
      <c r="J613" s="20">
        <v>240</v>
      </c>
      <c r="K613" s="20">
        <f t="shared" si="19"/>
        <v>-3.6730245267764259</v>
      </c>
      <c r="M613" s="20">
        <f t="shared" si="18"/>
        <v>-3.6734177104690824</v>
      </c>
    </row>
    <row r="614" spans="10:13" x14ac:dyDescent="0.25">
      <c r="J614" s="20">
        <v>241</v>
      </c>
      <c r="K614" s="20">
        <f t="shared" si="19"/>
        <v>-3.7095004019265039</v>
      </c>
      <c r="M614" s="20">
        <f t="shared" si="18"/>
        <v>-3.7098816466856119</v>
      </c>
    </row>
    <row r="615" spans="10:13" x14ac:dyDescent="0.25">
      <c r="J615" s="20">
        <v>242</v>
      </c>
      <c r="K615" s="20">
        <f t="shared" si="19"/>
        <v>-3.7448463939669541</v>
      </c>
      <c r="M615" s="20">
        <f t="shared" si="18"/>
        <v>-3.7452155836685175</v>
      </c>
    </row>
    <row r="616" spans="10:13" x14ac:dyDescent="0.25">
      <c r="J616" s="20">
        <v>243</v>
      </c>
      <c r="K616" s="20">
        <f t="shared" si="19"/>
        <v>-3.7790517368012413</v>
      </c>
      <c r="M616" s="20">
        <f t="shared" si="18"/>
        <v>-3.7794087589931329</v>
      </c>
    </row>
    <row r="617" spans="10:13" x14ac:dyDescent="0.25">
      <c r="J617" s="20">
        <v>244</v>
      </c>
      <c r="K617" s="20">
        <f t="shared" si="19"/>
        <v>-3.812106011765148</v>
      </c>
      <c r="M617" s="20">
        <f t="shared" si="18"/>
        <v>-3.8124507577013644</v>
      </c>
    </row>
    <row r="618" spans="10:13" x14ac:dyDescent="0.25">
      <c r="J618" s="20">
        <v>245</v>
      </c>
      <c r="K618" s="20">
        <f t="shared" si="19"/>
        <v>-3.8439991508001858</v>
      </c>
      <c r="M618" s="20">
        <f t="shared" si="18"/>
        <v>-3.844331515473971</v>
      </c>
    </row>
    <row r="619" spans="10:13" x14ac:dyDescent="0.25">
      <c r="J619" s="20">
        <v>246</v>
      </c>
      <c r="K619" s="20">
        <f t="shared" si="19"/>
        <v>-3.8747214395202709</v>
      </c>
      <c r="M619" s="20">
        <f t="shared" si="18"/>
        <v>-3.8750413216960937</v>
      </c>
    </row>
    <row r="620" spans="10:13" x14ac:dyDescent="0.25">
      <c r="J620" s="20">
        <v>247</v>
      </c>
      <c r="K620" s="20">
        <f t="shared" si="19"/>
        <v>-3.9042635201706211</v>
      </c>
      <c r="M620" s="20">
        <f t="shared" si="18"/>
        <v>-3.9045708224150188</v>
      </c>
    </row>
    <row r="621" spans="10:13" x14ac:dyDescent="0.25">
      <c r="J621" s="20">
        <v>248</v>
      </c>
      <c r="K621" s="20">
        <f t="shared" si="19"/>
        <v>-3.9326163944780599</v>
      </c>
      <c r="M621" s="20">
        <f t="shared" si="18"/>
        <v>-3.932911023189317</v>
      </c>
    </row>
    <row r="622" spans="10:13" x14ac:dyDescent="0.25">
      <c r="J622" s="20">
        <v>249</v>
      </c>
      <c r="K622" s="20">
        <f t="shared" si="19"/>
        <v>-3.9597714263918253</v>
      </c>
      <c r="M622" s="20">
        <f t="shared" si="18"/>
        <v>-3.960053291828475</v>
      </c>
    </row>
    <row r="623" spans="10:13" x14ac:dyDescent="0.25">
      <c r="J623" s="20">
        <v>250</v>
      </c>
      <c r="K623" s="20">
        <f t="shared" si="19"/>
        <v>-3.9857203447140277</v>
      </c>
      <c r="M623" s="20">
        <f t="shared" si="18"/>
        <v>-3.9859893610221895</v>
      </c>
    </row>
    <row r="624" spans="10:13" x14ac:dyDescent="0.25">
      <c r="J624" s="20">
        <v>251</v>
      </c>
      <c r="K624" s="20">
        <f t="shared" si="19"/>
        <v>-4.0104552456189877</v>
      </c>
      <c r="M624" s="20">
        <f t="shared" si="18"/>
        <v>-4.0107113308585216</v>
      </c>
    </row>
    <row r="625" spans="10:13" x14ac:dyDescent="0.25">
      <c r="J625" s="20">
        <v>252</v>
      </c>
      <c r="K625" s="20">
        <f t="shared" si="19"/>
        <v>-4.0339685950606805</v>
      </c>
      <c r="M625" s="20">
        <f t="shared" si="18"/>
        <v>-4.0342116712301452</v>
      </c>
    </row>
    <row r="626" spans="10:13" x14ac:dyDescent="0.25">
      <c r="J626" s="20">
        <v>253</v>
      </c>
      <c r="K626" s="20">
        <f t="shared" si="19"/>
        <v>-4.0562532310675463</v>
      </c>
      <c r="M626" s="20">
        <f t="shared" si="18"/>
        <v>-4.0564832241279527</v>
      </c>
    </row>
    <row r="627" spans="10:13" x14ac:dyDescent="0.25">
      <c r="J627" s="20">
        <v>254</v>
      </c>
      <c r="K627" s="20">
        <f t="shared" si="19"/>
        <v>-4.0773023659239662</v>
      </c>
      <c r="M627" s="20">
        <f t="shared" si="18"/>
        <v>-4.0775192058213294</v>
      </c>
    </row>
    <row r="628" spans="10:13" x14ac:dyDescent="0.25">
      <c r="J628" s="20">
        <v>255</v>
      </c>
      <c r="K628" s="20">
        <f t="shared" si="19"/>
        <v>-4.0971095882377364</v>
      </c>
      <c r="M628" s="20">
        <f t="shared" si="18"/>
        <v>-4.0973132089244197</v>
      </c>
    </row>
    <row r="629" spans="10:13" x14ac:dyDescent="0.25">
      <c r="J629" s="20">
        <v>256</v>
      </c>
      <c r="K629" s="20">
        <f t="shared" si="19"/>
        <v>-4.1156688648929318</v>
      </c>
      <c r="M629" s="20">
        <f t="shared" si="18"/>
        <v>-4.1158592043477622</v>
      </c>
    </row>
    <row r="630" spans="10:13" x14ac:dyDescent="0.25">
      <c r="J630" s="20">
        <v>257</v>
      </c>
      <c r="K630" s="20">
        <f t="shared" si="19"/>
        <v>-4.1329745428875473</v>
      </c>
      <c r="M630" s="20">
        <f t="shared" si="18"/>
        <v>-4.1331515431347023</v>
      </c>
    </row>
    <row r="631" spans="10:13" x14ac:dyDescent="0.25">
      <c r="J631" s="20">
        <v>258</v>
      </c>
      <c r="K631" s="20">
        <f t="shared" si="19"/>
        <v>-4.1490213510553486</v>
      </c>
      <c r="M631" s="20">
        <f t="shared" si="18"/>
        <v>-4.1491849581820173</v>
      </c>
    </row>
    <row r="632" spans="10:13" x14ac:dyDescent="0.25">
      <c r="J632" s="20">
        <v>259</v>
      </c>
      <c r="K632" s="20">
        <f t="shared" si="19"/>
        <v>-4.1638044016714266</v>
      </c>
      <c r="M632" s="20">
        <f t="shared" si="18"/>
        <v>-4.1639545658442323</v>
      </c>
    </row>
    <row r="633" spans="10:13" x14ac:dyDescent="0.25">
      <c r="J633" s="20">
        <v>260</v>
      </c>
      <c r="K633" s="20">
        <f t="shared" si="19"/>
        <v>-4.177319191940958</v>
      </c>
      <c r="M633" s="20">
        <f t="shared" si="18"/>
        <v>-4.1774558674211395</v>
      </c>
    </row>
    <row r="634" spans="10:13" x14ac:dyDescent="0.25">
      <c r="J634" s="20">
        <v>261</v>
      </c>
      <c r="K634" s="20">
        <f t="shared" si="19"/>
        <v>-4.1895616053707245</v>
      </c>
      <c r="M634" s="20">
        <f t="shared" si="18"/>
        <v>-4.1896847505280608</v>
      </c>
    </row>
    <row r="635" spans="10:13" x14ac:dyDescent="0.25">
      <c r="J635" s="20">
        <v>262</v>
      </c>
      <c r="K635" s="20">
        <f t="shared" si="19"/>
        <v>-4.2005279130229569</v>
      </c>
      <c r="M635" s="20">
        <f t="shared" si="18"/>
        <v>-4.2006374903484511</v>
      </c>
    </row>
    <row r="636" spans="10:13" x14ac:dyDescent="0.25">
      <c r="J636" s="20">
        <v>263</v>
      </c>
      <c r="K636" s="20">
        <f t="shared" si="19"/>
        <v>-4.2102147746511385</v>
      </c>
      <c r="M636" s="20">
        <f t="shared" si="18"/>
        <v>-4.2103107507684454</v>
      </c>
    </row>
    <row r="637" spans="10:13" x14ac:dyDescent="0.25">
      <c r="J637" s="20">
        <v>264</v>
      </c>
      <c r="K637" s="20">
        <f t="shared" si="19"/>
        <v>-4.2186192397174187</v>
      </c>
      <c r="M637" s="20">
        <f t="shared" si="18"/>
        <v>-4.218701585393009</v>
      </c>
    </row>
    <row r="638" spans="10:13" x14ac:dyDescent="0.25">
      <c r="J638" s="20">
        <v>265</v>
      </c>
      <c r="K638" s="20">
        <f t="shared" si="19"/>
        <v>-4.2257387482913247</v>
      </c>
      <c r="M638" s="20">
        <f t="shared" si="18"/>
        <v>-4.2258074384433861</v>
      </c>
    </row>
    <row r="639" spans="10:13" x14ac:dyDescent="0.25">
      <c r="J639" s="20">
        <v>266</v>
      </c>
      <c r="K639" s="20">
        <f t="shared" si="19"/>
        <v>-4.2315711318294911</v>
      </c>
      <c r="M639" s="20">
        <f t="shared" si="18"/>
        <v>-4.2316261455355724</v>
      </c>
    </row>
    <row r="640" spans="10:13" x14ac:dyDescent="0.25">
      <c r="J640" s="20">
        <v>267</v>
      </c>
      <c r="K640" s="20">
        <f t="shared" si="19"/>
        <v>-4.2361146138361807</v>
      </c>
      <c r="M640" s="20">
        <f t="shared" si="18"/>
        <v>-4.2361559343395623</v>
      </c>
    </row>
    <row r="641" spans="10:13" x14ac:dyDescent="0.25">
      <c r="J641" s="20">
        <v>268</v>
      </c>
      <c r="K641" s="20">
        <f t="shared" si="19"/>
        <v>-4.2393678104043913</v>
      </c>
      <c r="M641" s="20">
        <f t="shared" si="18"/>
        <v>-4.2393954251191897</v>
      </c>
    </row>
    <row r="642" spans="10:13" x14ac:dyDescent="0.25">
      <c r="J642" s="20">
        <v>269</v>
      </c>
      <c r="K642" s="20">
        <f t="shared" si="19"/>
        <v>-4.2413297306373847</v>
      </c>
      <c r="M642" s="20">
        <f t="shared" si="18"/>
        <v>-4.2413436311523869</v>
      </c>
    </row>
    <row r="643" spans="10:13" x14ac:dyDescent="0.25">
      <c r="J643" s="20">
        <v>270</v>
      </c>
      <c r="K643" s="20">
        <f t="shared" si="19"/>
        <v>-4.2419997769505002</v>
      </c>
      <c r="M643" s="20">
        <f t="shared" si="18"/>
        <v>-4.2419999590317241</v>
      </c>
    </row>
    <row r="644" spans="10:13" x14ac:dyDescent="0.25">
      <c r="J644" s="20">
        <v>271</v>
      </c>
      <c r="K644" s="20">
        <f t="shared" si="19"/>
        <v>-4.2413777452531791</v>
      </c>
      <c r="M644" s="20">
        <f t="shared" ref="M644:M707" si="20">$L$7*1.414*SIN(J644*2*3.1415/360)</f>
        <v>-4.2413642088451642</v>
      </c>
    </row>
    <row r="645" spans="10:13" x14ac:dyDescent="0.25">
      <c r="J645" s="20">
        <v>272</v>
      </c>
      <c r="K645" s="20">
        <f t="shared" si="19"/>
        <v>-4.2394638250111258</v>
      </c>
      <c r="M645" s="20">
        <f t="shared" si="20"/>
        <v>-4.2394365742369509</v>
      </c>
    </row>
    <row r="646" spans="10:13" x14ac:dyDescent="0.25">
      <c r="J646" s="20">
        <v>273</v>
      </c>
      <c r="K646" s="20">
        <f t="shared" si="19"/>
        <v>-4.2362585991886004</v>
      </c>
      <c r="M646" s="20">
        <f t="shared" si="20"/>
        <v>-4.2362176423486249</v>
      </c>
    </row>
    <row r="647" spans="10:13" x14ac:dyDescent="0.25">
      <c r="J647" s="20">
        <v>274</v>
      </c>
      <c r="K647" s="20">
        <f t="shared" si="19"/>
        <v>-4.2317630440708509</v>
      </c>
      <c r="M647" s="20">
        <f t="shared" si="20"/>
        <v>-4.2317083936401891</v>
      </c>
    </row>
    <row r="648" spans="10:13" x14ac:dyDescent="0.25">
      <c r="J648" s="20">
        <v>275</v>
      </c>
      <c r="K648" s="20">
        <f t="shared" si="19"/>
        <v>-4.2259785289667438</v>
      </c>
      <c r="M648" s="20">
        <f t="shared" si="20"/>
        <v>-4.2259102015914651</v>
      </c>
    </row>
    <row r="649" spans="10:13" x14ac:dyDescent="0.25">
      <c r="J649" s="20">
        <v>276</v>
      </c>
      <c r="K649" s="20">
        <f t="shared" si="19"/>
        <v>-4.2189068157916889</v>
      </c>
      <c r="M649" s="20">
        <f t="shared" si="20"/>
        <v>-4.2188248322837447</v>
      </c>
    </row>
    <row r="650" spans="10:13" x14ac:dyDescent="0.25">
      <c r="J650" s="20">
        <v>277</v>
      </c>
      <c r="K650" s="20">
        <f t="shared" si="19"/>
        <v>-4.210550058530969</v>
      </c>
      <c r="M650" s="20">
        <f t="shared" si="20"/>
        <v>-4.210454443861857</v>
      </c>
    </row>
    <row r="651" spans="10:13" x14ac:dyDescent="0.25">
      <c r="J651" s="20">
        <v>278</v>
      </c>
      <c r="K651" s="20">
        <f t="shared" si="19"/>
        <v>-4.2009108025836523</v>
      </c>
      <c r="M651" s="20">
        <f t="shared" si="20"/>
        <v>-4.2008015858768113</v>
      </c>
    </row>
    <row r="652" spans="10:13" x14ac:dyDescent="0.25">
      <c r="J652" s="20">
        <v>279</v>
      </c>
      <c r="K652" s="20">
        <f t="shared" si="19"/>
        <v>-4.189991983987297</v>
      </c>
      <c r="M652" s="20">
        <f t="shared" si="20"/>
        <v>-4.1898691985092311</v>
      </c>
    </row>
    <row r="653" spans="10:13" x14ac:dyDescent="0.25">
      <c r="J653" s="20">
        <v>280</v>
      </c>
      <c r="K653" s="20">
        <f t="shared" si="19"/>
        <v>-4.1777969285236436</v>
      </c>
      <c r="M653" s="20">
        <f t="shared" si="20"/>
        <v>-4.1776606116737911</v>
      </c>
    </row>
    <row r="654" spans="10:13" x14ac:dyDescent="0.25">
      <c r="J654" s="20">
        <v>281</v>
      </c>
      <c r="K654" s="20">
        <f t="shared" ref="K654:K717" si="21">$L$7*1.414*SIN(J654*2*3.1415/360+$N$7*2*3.1415/360)</f>
        <v>-4.1643293507056161</v>
      </c>
      <c r="M654" s="20">
        <f t="shared" si="20"/>
        <v>-4.1641795440049609</v>
      </c>
    </row>
    <row r="655" spans="10:13" x14ac:dyDescent="0.25">
      <c r="J655" s="20">
        <v>282</v>
      </c>
      <c r="K655" s="20">
        <f t="shared" si="21"/>
        <v>-4.1495933526459146</v>
      </c>
      <c r="M655" s="20">
        <f t="shared" si="20"/>
        <v>-4.1494301017243398</v>
      </c>
    </row>
    <row r="656" spans="10:13" x14ac:dyDescent="0.25">
      <c r="J656" s="20">
        <v>283</v>
      </c>
      <c r="K656" s="20">
        <f t="shared" si="21"/>
        <v>-4.1335934228075404</v>
      </c>
      <c r="M656" s="20">
        <f t="shared" si="20"/>
        <v>-4.1334167773899226</v>
      </c>
    </row>
    <row r="657" spans="10:13" x14ac:dyDescent="0.25">
      <c r="J657" s="20">
        <v>284</v>
      </c>
      <c r="K657" s="20">
        <f t="shared" si="21"/>
        <v>-4.1163344346366531</v>
      </c>
      <c r="M657" s="20">
        <f t="shared" si="20"/>
        <v>-4.1161444485277245</v>
      </c>
    </row>
    <row r="658" spans="10:13" x14ac:dyDescent="0.25">
      <c r="J658" s="20">
        <v>285</v>
      </c>
      <c r="K658" s="20">
        <f t="shared" si="21"/>
        <v>-4.0978216450781488</v>
      </c>
      <c r="M658" s="20">
        <f t="shared" si="20"/>
        <v>-4.097618376146106</v>
      </c>
    </row>
    <row r="659" spans="10:13" x14ac:dyDescent="0.25">
      <c r="J659" s="20">
        <v>286</v>
      </c>
      <c r="K659" s="20">
        <f t="shared" si="21"/>
        <v>-4.0780606929744554</v>
      </c>
      <c r="M659" s="20">
        <f t="shared" si="20"/>
        <v>-4.0778442031333322</v>
      </c>
    </row>
    <row r="660" spans="10:13" x14ac:dyDescent="0.25">
      <c r="J660" s="20">
        <v>287</v>
      </c>
      <c r="K660" s="20">
        <f t="shared" si="21"/>
        <v>-4.0570575973479723</v>
      </c>
      <c r="M660" s="20">
        <f t="shared" si="20"/>
        <v>-4.0568279525387823</v>
      </c>
    </row>
    <row r="661" spans="10:13" x14ac:dyDescent="0.25">
      <c r="J661" s="20">
        <v>288</v>
      </c>
      <c r="K661" s="20">
        <f t="shared" si="21"/>
        <v>-4.0348187555677315</v>
      </c>
      <c r="M661" s="20">
        <f t="shared" si="20"/>
        <v>-4.0345760257383789</v>
      </c>
    </row>
    <row r="662" spans="10:13" x14ac:dyDescent="0.25">
      <c r="J662" s="20">
        <v>289</v>
      </c>
      <c r="K662" s="20">
        <f t="shared" si="21"/>
        <v>-4.0113509414008135</v>
      </c>
      <c r="M662" s="20">
        <f t="shared" si="20"/>
        <v>-4.0110952004847968</v>
      </c>
    </row>
    <row r="663" spans="10:13" x14ac:dyDescent="0.25">
      <c r="J663" s="20">
        <v>290</v>
      </c>
      <c r="K663" s="20">
        <f t="shared" si="21"/>
        <v>-3.9866613029491056</v>
      </c>
      <c r="M663" s="20">
        <f t="shared" si="20"/>
        <v>-3.9863926288429932</v>
      </c>
    </row>
    <row r="664" spans="10:13" x14ac:dyDescent="0.25">
      <c r="J664" s="20">
        <v>291</v>
      </c>
      <c r="K664" s="20">
        <f t="shared" si="21"/>
        <v>-3.9607573604720727</v>
      </c>
      <c r="M664" s="20">
        <f t="shared" si="20"/>
        <v>-3.9604758350117684</v>
      </c>
    </row>
    <row r="665" spans="10:13" x14ac:dyDescent="0.25">
      <c r="J665" s="20">
        <v>292</v>
      </c>
      <c r="K665" s="20">
        <f t="shared" si="21"/>
        <v>-3.9336470040961169</v>
      </c>
      <c r="M665" s="20">
        <f t="shared" si="20"/>
        <v>-3.9333527130319457</v>
      </c>
    </row>
    <row r="666" spans="10:13" x14ac:dyDescent="0.25">
      <c r="J666" s="20">
        <v>293</v>
      </c>
      <c r="K666" s="20">
        <f t="shared" si="21"/>
        <v>-3.9053384914113272</v>
      </c>
      <c r="M666" s="20">
        <f t="shared" si="20"/>
        <v>-3.9050315243819136</v>
      </c>
    </row>
    <row r="667" spans="10:13" x14ac:dyDescent="0.25">
      <c r="J667" s="20">
        <v>294</v>
      </c>
      <c r="K667" s="20">
        <f t="shared" si="21"/>
        <v>-3.8758404449562933</v>
      </c>
      <c r="M667" s="20">
        <f t="shared" si="20"/>
        <v>-3.8755208954612508</v>
      </c>
    </row>
    <row r="668" spans="10:13" x14ac:dyDescent="0.25">
      <c r="J668" s="20">
        <v>295</v>
      </c>
      <c r="K668" s="20">
        <f t="shared" si="21"/>
        <v>-3.8451618495917299</v>
      </c>
      <c r="M668" s="20">
        <f t="shared" si="20"/>
        <v>-3.8448298149631901</v>
      </c>
    </row>
    <row r="669" spans="10:13" x14ac:dyDescent="0.25">
      <c r="J669" s="20">
        <v>296</v>
      </c>
      <c r="K669" s="20">
        <f t="shared" si="21"/>
        <v>-3.8133120497637885</v>
      </c>
      <c r="M669" s="20">
        <f t="shared" si="20"/>
        <v>-3.8129676311367473</v>
      </c>
    </row>
    <row r="670" spans="10:13" x14ac:dyDescent="0.25">
      <c r="J670" s="20">
        <v>297</v>
      </c>
      <c r="K670" s="20">
        <f t="shared" si="21"/>
        <v>-3.7803007466577898</v>
      </c>
      <c r="M670" s="20">
        <f t="shared" si="20"/>
        <v>-3.779944048939313</v>
      </c>
    </row>
    <row r="671" spans="10:13" x14ac:dyDescent="0.25">
      <c r="J671" s="20">
        <v>298</v>
      </c>
      <c r="K671" s="20">
        <f t="shared" si="21"/>
        <v>-3.7461379952433456</v>
      </c>
      <c r="M671" s="20">
        <f t="shared" si="20"/>
        <v>-3.7457691270806053</v>
      </c>
    </row>
    <row r="672" spans="10:13" x14ac:dyDescent="0.25">
      <c r="J672" s="20">
        <v>299</v>
      </c>
      <c r="K672" s="20">
        <f t="shared" si="21"/>
        <v>-3.7108342012116902</v>
      </c>
      <c r="M672" s="20">
        <f t="shared" si="20"/>
        <v>-3.7104532749588715</v>
      </c>
    </row>
    <row r="673" spans="10:13" x14ac:dyDescent="0.25">
      <c r="J673" s="20">
        <v>300</v>
      </c>
      <c r="K673" s="20">
        <f t="shared" si="21"/>
        <v>-3.6744001178061847</v>
      </c>
      <c r="M673" s="20">
        <f t="shared" si="20"/>
        <v>-3.6740072494902698</v>
      </c>
    </row>
    <row r="674" spans="10:13" x14ac:dyDescent="0.25">
      <c r="J674" s="20">
        <v>301</v>
      </c>
      <c r="K674" s="20">
        <f t="shared" si="21"/>
        <v>-3.6368468425469751</v>
      </c>
      <c r="M674" s="20">
        <f t="shared" si="20"/>
        <v>-3.6364421518324042</v>
      </c>
    </row>
    <row r="675" spans="10:13" x14ac:dyDescent="0.25">
      <c r="J675" s="20">
        <v>302</v>
      </c>
      <c r="K675" s="20">
        <f t="shared" si="21"/>
        <v>-3.5981858138507863</v>
      </c>
      <c r="M675" s="20">
        <f t="shared" si="20"/>
        <v>-3.5977694240029998</v>
      </c>
    </row>
    <row r="676" spans="10:13" x14ac:dyDescent="0.25">
      <c r="J676" s="20">
        <v>303</v>
      </c>
      <c r="K676" s="20">
        <f t="shared" si="21"/>
        <v>-3.5584288075468691</v>
      </c>
      <c r="M676" s="20">
        <f t="shared" si="20"/>
        <v>-3.5580008453947642</v>
      </c>
    </row>
    <row r="677" spans="10:13" x14ac:dyDescent="0.25">
      <c r="J677" s="20">
        <v>304</v>
      </c>
      <c r="K677" s="20">
        <f t="shared" si="21"/>
        <v>-3.5175879332901721</v>
      </c>
      <c r="M677" s="20">
        <f t="shared" si="20"/>
        <v>-3.5171485291874767</v>
      </c>
    </row>
    <row r="678" spans="10:13" x14ac:dyDescent="0.25">
      <c r="J678" s="20">
        <v>305</v>
      </c>
      <c r="K678" s="20">
        <f t="shared" si="21"/>
        <v>-3.475675630872848</v>
      </c>
      <c r="M678" s="20">
        <f t="shared" si="20"/>
        <v>-3.4752249186584176</v>
      </c>
    </row>
    <row r="679" spans="10:13" x14ac:dyDescent="0.25">
      <c r="J679" s="20">
        <v>306</v>
      </c>
      <c r="K679" s="20">
        <f t="shared" si="21"/>
        <v>-3.4327046664352041</v>
      </c>
      <c r="M679" s="20">
        <f t="shared" si="20"/>
        <v>-3.4322427833922484</v>
      </c>
    </row>
    <row r="680" spans="10:13" x14ac:dyDescent="0.25">
      <c r="J680" s="20">
        <v>307</v>
      </c>
      <c r="K680" s="20">
        <f t="shared" si="21"/>
        <v>-3.3886881285772357</v>
      </c>
      <c r="M680" s="20">
        <f t="shared" si="20"/>
        <v>-3.3882152153914995</v>
      </c>
    </row>
    <row r="681" spans="10:13" x14ac:dyDescent="0.25">
      <c r="J681" s="20">
        <v>308</v>
      </c>
      <c r="K681" s="20">
        <f t="shared" si="21"/>
        <v>-3.3436394243719332</v>
      </c>
      <c r="M681" s="20">
        <f t="shared" si="20"/>
        <v>-3.3431556250888588</v>
      </c>
    </row>
    <row r="682" spans="10:13" x14ac:dyDescent="0.25">
      <c r="J682" s="20">
        <v>309</v>
      </c>
      <c r="K682" s="20">
        <f t="shared" si="21"/>
        <v>-3.2975722752816141</v>
      </c>
      <c r="M682" s="20">
        <f t="shared" si="20"/>
        <v>-3.2970777372624611</v>
      </c>
    </row>
    <row r="683" spans="10:13" x14ac:dyDescent="0.25">
      <c r="J683" s="20">
        <v>310</v>
      </c>
      <c r="K683" s="20">
        <f t="shared" si="21"/>
        <v>-3.2505007129784818</v>
      </c>
      <c r="M683" s="20">
        <f t="shared" si="20"/>
        <v>-3.2499955868554373</v>
      </c>
    </row>
    <row r="684" spans="10:13" x14ac:dyDescent="0.25">
      <c r="J684" s="20">
        <v>311</v>
      </c>
      <c r="K684" s="20">
        <f t="shared" si="21"/>
        <v>-3.2024390750706906</v>
      </c>
      <c r="M684" s="20">
        <f t="shared" si="20"/>
        <v>-3.2019235147009844</v>
      </c>
    </row>
    <row r="685" spans="10:13" x14ac:dyDescent="0.25">
      <c r="J685" s="20">
        <v>312</v>
      </c>
      <c r="K685" s="20">
        <f t="shared" si="21"/>
        <v>-3.1534020007352166</v>
      </c>
      <c r="M685" s="20">
        <f t="shared" si="20"/>
        <v>-3.1528761631542683</v>
      </c>
    </row>
    <row r="686" spans="10:13" x14ac:dyDescent="0.25">
      <c r="J686" s="20">
        <v>313</v>
      </c>
      <c r="K686" s="20">
        <f t="shared" si="21"/>
        <v>-3.1034044262588942</v>
      </c>
      <c r="M686" s="20">
        <f t="shared" si="20"/>
        <v>-3.1028684716324819</v>
      </c>
    </row>
    <row r="687" spans="10:13" x14ac:dyDescent="0.25">
      <c r="J687" s="20">
        <v>314</v>
      </c>
      <c r="K687" s="20">
        <f t="shared" si="21"/>
        <v>-3.0524615804889592</v>
      </c>
      <c r="M687" s="20">
        <f t="shared" si="20"/>
        <v>-3.0519156720644256</v>
      </c>
    </row>
    <row r="688" spans="10:13" x14ac:dyDescent="0.25">
      <c r="J688" s="20">
        <v>315</v>
      </c>
      <c r="K688" s="20">
        <f t="shared" si="21"/>
        <v>-3.0005889801944581</v>
      </c>
      <c r="M688" s="20">
        <f t="shared" si="20"/>
        <v>-3.0000332842509838</v>
      </c>
    </row>
    <row r="689" spans="10:13" x14ac:dyDescent="0.25">
      <c r="J689" s="20">
        <v>316</v>
      </c>
      <c r="K689" s="20">
        <f t="shared" si="21"/>
        <v>-2.9478024253399551</v>
      </c>
      <c r="M689" s="20">
        <f t="shared" si="20"/>
        <v>-2.9472371111379241</v>
      </c>
    </row>
    <row r="690" spans="10:13" x14ac:dyDescent="0.25">
      <c r="J690" s="20">
        <v>317</v>
      </c>
      <c r="K690" s="20">
        <f t="shared" si="21"/>
        <v>-2.8941179942730089</v>
      </c>
      <c r="M690" s="20">
        <f t="shared" si="20"/>
        <v>-2.8935432340024514</v>
      </c>
    </row>
    <row r="691" spans="10:13" x14ac:dyDescent="0.25">
      <c r="J691" s="20">
        <v>318</v>
      </c>
      <c r="K691" s="20">
        <f t="shared" si="21"/>
        <v>-2.8395520388268465</v>
      </c>
      <c r="M691" s="20">
        <f t="shared" si="20"/>
        <v>-2.8389680075549824</v>
      </c>
    </row>
    <row r="692" spans="10:13" x14ac:dyDescent="0.25">
      <c r="J692" s="20">
        <v>319</v>
      </c>
      <c r="K692" s="20">
        <f t="shared" si="21"/>
        <v>-2.7841211793397247</v>
      </c>
      <c r="M692" s="20">
        <f t="shared" si="20"/>
        <v>-2.783528054957638</v>
      </c>
    </row>
    <row r="693" spans="10:13" x14ac:dyDescent="0.25">
      <c r="J693" s="20">
        <v>320</v>
      </c>
      <c r="K693" s="20">
        <f t="shared" si="21"/>
        <v>-2.7278422995924974</v>
      </c>
      <c r="M693" s="20">
        <f t="shared" si="20"/>
        <v>-2.7272402627609647</v>
      </c>
    </row>
    <row r="694" spans="10:13" x14ac:dyDescent="0.25">
      <c r="J694" s="20">
        <v>321</v>
      </c>
      <c r="K694" s="20">
        <f t="shared" si="21"/>
        <v>-2.6707325416659686</v>
      </c>
      <c r="M694" s="20">
        <f t="shared" si="20"/>
        <v>-2.6701217757604305</v>
      </c>
    </row>
    <row r="695" spans="10:13" x14ac:dyDescent="0.25">
      <c r="J695" s="20">
        <v>322</v>
      </c>
      <c r="K695" s="20">
        <f t="shared" si="21"/>
        <v>-2.6128093007195701</v>
      </c>
      <c r="M695" s="20">
        <f t="shared" si="20"/>
        <v>-2.6121899917742604</v>
      </c>
    </row>
    <row r="696" spans="10:13" x14ac:dyDescent="0.25">
      <c r="J696" s="20">
        <v>323</v>
      </c>
      <c r="K696" s="20">
        <f t="shared" si="21"/>
        <v>-2.5540902196929234</v>
      </c>
      <c r="M696" s="20">
        <f t="shared" si="20"/>
        <v>-2.5534625563442201</v>
      </c>
    </row>
    <row r="697" spans="10:13" x14ac:dyDescent="0.25">
      <c r="J697" s="20">
        <v>324</v>
      </c>
      <c r="K697" s="20">
        <f t="shared" si="21"/>
        <v>-2.4945931839319395</v>
      </c>
      <c r="M697" s="20">
        <f t="shared" si="20"/>
        <v>-2.4939573573608986</v>
      </c>
    </row>
    <row r="698" spans="10:13" x14ac:dyDescent="0.25">
      <c r="J698" s="20">
        <v>325</v>
      </c>
      <c r="K698" s="20">
        <f t="shared" si="21"/>
        <v>-2.4343363157410995</v>
      </c>
      <c r="M698" s="20">
        <f t="shared" si="20"/>
        <v>-2.4336925196152359</v>
      </c>
    </row>
    <row r="699" spans="10:13" x14ac:dyDescent="0.25">
      <c r="J699" s="20">
        <v>326</v>
      </c>
      <c r="K699" s="20">
        <f t="shared" si="21"/>
        <v>-2.3733379688635639</v>
      </c>
      <c r="M699" s="20">
        <f t="shared" si="20"/>
        <v>-2.3726863992778444</v>
      </c>
    </row>
    <row r="700" spans="10:13" x14ac:dyDescent="0.25">
      <c r="J700" s="20">
        <v>327</v>
      </c>
      <c r="K700" s="20">
        <f t="shared" si="21"/>
        <v>-2.3116167228907618</v>
      </c>
      <c r="M700" s="20">
        <f t="shared" si="20"/>
        <v>-2.3109575783078848</v>
      </c>
    </row>
    <row r="701" spans="10:13" x14ac:dyDescent="0.25">
      <c r="J701" s="20">
        <v>328</v>
      </c>
      <c r="K701" s="20">
        <f t="shared" si="21"/>
        <v>-2.2491913776031902</v>
      </c>
      <c r="M701" s="20">
        <f t="shared" si="20"/>
        <v>-2.2485248587931408</v>
      </c>
    </row>
    <row r="702" spans="10:13" x14ac:dyDescent="0.25">
      <c r="J702" s="20">
        <v>329</v>
      </c>
      <c r="K702" s="20">
        <f t="shared" si="21"/>
        <v>-2.1860809472441662</v>
      </c>
      <c r="M702" s="20">
        <f t="shared" si="20"/>
        <v>-2.1854072572230594</v>
      </c>
    </row>
    <row r="703" spans="10:13" x14ac:dyDescent="0.25">
      <c r="J703" s="20">
        <v>330</v>
      </c>
      <c r="K703" s="20">
        <f t="shared" si="21"/>
        <v>-2.1223046547282611</v>
      </c>
      <c r="M703" s="20">
        <f t="shared" si="20"/>
        <v>-2.1216239986964958</v>
      </c>
    </row>
    <row r="704" spans="10:13" x14ac:dyDescent="0.25">
      <c r="J704" s="20">
        <v>331</v>
      </c>
      <c r="K704" s="20">
        <f t="shared" si="21"/>
        <v>-2.0578819257861465</v>
      </c>
      <c r="M704" s="20">
        <f t="shared" si="20"/>
        <v>-2.0571945110659118</v>
      </c>
    </row>
    <row r="705" spans="10:13" x14ac:dyDescent="0.25">
      <c r="J705" s="20">
        <v>332</v>
      </c>
      <c r="K705" s="20">
        <f t="shared" si="21"/>
        <v>-1.9928323830476642</v>
      </c>
      <c r="M705" s="20">
        <f t="shared" si="20"/>
        <v>-1.9921384190197948</v>
      </c>
    </row>
    <row r="706" spans="10:13" x14ac:dyDescent="0.25">
      <c r="J706" s="20">
        <v>333</v>
      </c>
      <c r="K706" s="20">
        <f t="shared" si="21"/>
        <v>-1.9271758400649472</v>
      </c>
      <c r="M706" s="20">
        <f t="shared" si="20"/>
        <v>-1.9264755381051442</v>
      </c>
    </row>
    <row r="707" spans="10:13" x14ac:dyDescent="0.25">
      <c r="J707" s="20">
        <v>334</v>
      </c>
      <c r="K707" s="20">
        <f t="shared" si="21"/>
        <v>-1.8609322952773921</v>
      </c>
      <c r="M707" s="20">
        <f t="shared" si="20"/>
        <v>-1.8602258686918343</v>
      </c>
    </row>
    <row r="708" spans="10:13" x14ac:dyDescent="0.25">
      <c r="J708" s="20">
        <v>335</v>
      </c>
      <c r="K708" s="20">
        <f t="shared" si="21"/>
        <v>-1.7941219259202847</v>
      </c>
      <c r="M708" s="20">
        <f t="shared" ref="M708:M734" si="22">$L$7*1.414*SIN(J708*2*3.1415/360)</f>
        <v>-1.793409589880651</v>
      </c>
    </row>
    <row r="709" spans="10:13" x14ac:dyDescent="0.25">
      <c r="J709" s="20">
        <v>336</v>
      </c>
      <c r="K709" s="20">
        <f t="shared" si="21"/>
        <v>-1.7267650818789615</v>
      </c>
      <c r="M709" s="20">
        <f t="shared" si="22"/>
        <v>-1.7260470533569221</v>
      </c>
    </row>
    <row r="710" spans="10:13" x14ac:dyDescent="0.25">
      <c r="J710" s="20">
        <v>337</v>
      </c>
      <c r="K710" s="20">
        <f t="shared" si="21"/>
        <v>-1.6588822794904505</v>
      </c>
      <c r="M710" s="20">
        <f t="shared" si="22"/>
        <v>-1.6581587771915447</v>
      </c>
    </row>
    <row r="711" spans="10:13" x14ac:dyDescent="0.25">
      <c r="J711" s="20">
        <v>338</v>
      </c>
      <c r="K711" s="20">
        <f t="shared" si="21"/>
        <v>-1.5904941952943097</v>
      </c>
      <c r="M711" s="20">
        <f t="shared" si="22"/>
        <v>-1.5897654395913512</v>
      </c>
    </row>
    <row r="712" spans="10:13" x14ac:dyDescent="0.25">
      <c r="J712" s="20">
        <v>339</v>
      </c>
      <c r="K712" s="20">
        <f t="shared" si="21"/>
        <v>-1.5216216597347803</v>
      </c>
      <c r="M712" s="20">
        <f t="shared" si="22"/>
        <v>-1.5208878726007153</v>
      </c>
    </row>
    <row r="713" spans="10:13" x14ac:dyDescent="0.25">
      <c r="J713" s="20">
        <v>340</v>
      </c>
      <c r="K713" s="20">
        <f t="shared" si="21"/>
        <v>-1.4522856508159501</v>
      </c>
      <c r="M713" s="20">
        <f t="shared" si="22"/>
        <v>-1.4515470557562677</v>
      </c>
    </row>
    <row r="714" spans="10:13" x14ac:dyDescent="0.25">
      <c r="J714" s="20">
        <v>341</v>
      </c>
      <c r="K714" s="20">
        <f t="shared" si="21"/>
        <v>-1.3825072877120752</v>
      </c>
      <c r="M714" s="20">
        <f t="shared" si="22"/>
        <v>-1.381764109696719</v>
      </c>
    </row>
    <row r="715" spans="10:13" x14ac:dyDescent="0.25">
      <c r="J715" s="20">
        <v>342</v>
      </c>
      <c r="K715" s="20">
        <f t="shared" si="21"/>
        <v>-1.3123078243348345</v>
      </c>
      <c r="M715" s="20">
        <f t="shared" si="22"/>
        <v>-1.3115602897296716</v>
      </c>
    </row>
    <row r="716" spans="10:13" x14ac:dyDescent="0.25">
      <c r="J716" s="20">
        <v>343</v>
      </c>
      <c r="K716" s="20">
        <f t="shared" si="21"/>
        <v>-1.2417086428595496</v>
      </c>
      <c r="M716" s="20">
        <f t="shared" si="22"/>
        <v>-1.2409569793574278</v>
      </c>
    </row>
    <row r="717" spans="10:13" x14ac:dyDescent="0.25">
      <c r="J717" s="20">
        <v>344</v>
      </c>
      <c r="K717" s="20">
        <f t="shared" si="21"/>
        <v>-1.170731247212365</v>
      </c>
      <c r="M717" s="20">
        <f t="shared" si="22"/>
        <v>-1.1699756837637671</v>
      </c>
    </row>
    <row r="718" spans="10:13" x14ac:dyDescent="0.25">
      <c r="J718" s="20">
        <v>345</v>
      </c>
      <c r="K718" s="20">
        <f t="shared" ref="K718:K734" si="23">$L$7*1.414*SIN(J718*2*3.1415/360+$N$7*2*3.1415/360)</f>
        <v>-1.0993972565203445</v>
      </c>
      <c r="M718" s="20">
        <f t="shared" si="22"/>
        <v>-1.0986380232636448</v>
      </c>
    </row>
    <row r="719" spans="10:13" x14ac:dyDescent="0.25">
      <c r="J719" s="20">
        <v>346</v>
      </c>
      <c r="K719" s="20">
        <f t="shared" si="23"/>
        <v>-1.0277283985264511</v>
      </c>
      <c r="M719" s="20">
        <f t="shared" si="22"/>
        <v>-1.0269657267178067</v>
      </c>
    </row>
    <row r="720" spans="10:13" x14ac:dyDescent="0.25">
      <c r="J720" s="20">
        <v>347</v>
      </c>
      <c r="K720" s="20">
        <f t="shared" si="23"/>
        <v>-0.95574650297144048</v>
      </c>
      <c r="M720" s="20">
        <f t="shared" si="22"/>
        <v>-0.95498062491437274</v>
      </c>
    </row>
    <row r="721" spans="10:13" x14ac:dyDescent="0.25">
      <c r="J721" s="20">
        <v>348</v>
      </c>
      <c r="K721" s="20">
        <f t="shared" si="23"/>
        <v>-0.88347349494472449</v>
      </c>
      <c r="M721" s="20">
        <f t="shared" si="22"/>
        <v>-0.88270464391934522</v>
      </c>
    </row>
    <row r="722" spans="10:13" x14ac:dyDescent="0.25">
      <c r="J722" s="20">
        <v>349</v>
      </c>
      <c r="K722" s="20">
        <f t="shared" si="23"/>
        <v>-0.81093138820614918</v>
      </c>
      <c r="M722" s="20">
        <f t="shared" si="22"/>
        <v>-0.81015979839812602</v>
      </c>
    </row>
    <row r="723" spans="10:13" x14ac:dyDescent="0.25">
      <c r="J723" s="20">
        <v>350</v>
      </c>
      <c r="K723" s="20">
        <f t="shared" si="23"/>
        <v>-0.73814227848084479</v>
      </c>
      <c r="M723" s="20">
        <f t="shared" si="22"/>
        <v>-0.73736818491003386</v>
      </c>
    </row>
    <row r="724" spans="10:13" x14ac:dyDescent="0.25">
      <c r="J724" s="20">
        <v>351</v>
      </c>
      <c r="K724" s="20">
        <f t="shared" si="23"/>
        <v>-0.66512833672896154</v>
      </c>
      <c r="M724" s="20">
        <f t="shared" si="22"/>
        <v>-0.66435197517785527</v>
      </c>
    </row>
    <row r="725" spans="10:13" x14ac:dyDescent="0.25">
      <c r="J725" s="20">
        <v>352</v>
      </c>
      <c r="K725" s="20">
        <f t="shared" si="23"/>
        <v>-0.59191180239263841</v>
      </c>
      <c r="M725" s="20">
        <f t="shared" si="22"/>
        <v>-0.59113340933454117</v>
      </c>
    </row>
    <row r="726" spans="10:13" x14ac:dyDescent="0.25">
      <c r="J726" s="20">
        <v>353</v>
      </c>
      <c r="K726" s="20">
        <f t="shared" si="23"/>
        <v>-0.51851497662202328</v>
      </c>
      <c r="M726" s="20">
        <f t="shared" si="22"/>
        <v>-0.5177347891490196</v>
      </c>
    </row>
    <row r="727" spans="10:13" x14ac:dyDescent="0.25">
      <c r="J727" s="20">
        <v>354</v>
      </c>
      <c r="K727" s="20">
        <f t="shared" si="23"/>
        <v>-0.44496021548258696</v>
      </c>
      <c r="M727" s="20">
        <f t="shared" si="22"/>
        <v>-0.44417847123331783</v>
      </c>
    </row>
    <row r="728" spans="10:13" x14ac:dyDescent="0.25">
      <c r="J728" s="20">
        <v>355</v>
      </c>
      <c r="K728" s="20">
        <f t="shared" si="23"/>
        <v>-0.37126992314556123</v>
      </c>
      <c r="M728" s="20">
        <f t="shared" si="22"/>
        <v>-0.37048686023284877</v>
      </c>
    </row>
    <row r="729" spans="10:13" x14ac:dyDescent="0.25">
      <c r="J729" s="20">
        <v>356</v>
      </c>
      <c r="K729" s="20">
        <f t="shared" si="23"/>
        <v>-0.29746654506386588</v>
      </c>
      <c r="M729" s="20">
        <f t="shared" si="22"/>
        <v>-0.29668240200219742</v>
      </c>
    </row>
    <row r="730" spans="10:13" x14ac:dyDescent="0.25">
      <c r="J730" s="20">
        <v>357</v>
      </c>
      <c r="K730" s="20">
        <f t="shared" si="23"/>
        <v>-0.22357256113542481</v>
      </c>
      <c r="M730" s="20">
        <f t="shared" si="22"/>
        <v>-0.2227875767682809</v>
      </c>
    </row>
    <row r="731" spans="10:13" x14ac:dyDescent="0.25">
      <c r="J731" s="20">
        <v>358</v>
      </c>
      <c r="K731" s="20">
        <f t="shared" si="23"/>
        <v>-0.14961047885592263</v>
      </c>
      <c r="M731" s="20">
        <f t="shared" si="22"/>
        <v>-0.14882489228303841</v>
      </c>
    </row>
    <row r="732" spans="10:13" x14ac:dyDescent="0.25">
      <c r="J732" s="20">
        <v>359</v>
      </c>
      <c r="K732" s="20">
        <f t="shared" si="23"/>
        <v>-7.560282646326788E-2</v>
      </c>
      <c r="M732" s="20">
        <f t="shared" si="22"/>
        <v>-7.4816876967813001E-2</v>
      </c>
    </row>
    <row r="733" spans="10:13" x14ac:dyDescent="0.25">
      <c r="J733" s="20">
        <v>360</v>
      </c>
      <c r="K733" s="20">
        <f t="shared" si="23"/>
        <v>-1.5721460756182412E-3</v>
      </c>
      <c r="M733" s="20">
        <f t="shared" si="22"/>
        <v>-7.8607305130550388E-4</v>
      </c>
    </row>
    <row r="734" spans="10:13" x14ac:dyDescent="0.25">
      <c r="J734" s="20">
        <v>361</v>
      </c>
      <c r="K734" s="20">
        <f t="shared" si="23"/>
        <v>7.2459013174709458E-2</v>
      </c>
      <c r="M734" s="20">
        <f t="shared" si="22"/>
        <v>7.3244970296545142E-2</v>
      </c>
    </row>
  </sheetData>
  <sheetProtection password="9DCE" sheet="1" objects="1" scenarios="1" selectLockedCells="1" selectUnlockedCells="1"/>
  <mergeCells count="1">
    <mergeCell ref="G5:I5"/>
  </mergeCells>
  <hyperlinks>
    <hyperlink ref="G5" r:id="rId1" display="http://wechselstrom-zeigerdiagramme.de"/>
    <hyperlink ref="G5:I5" r:id="rId2" display="http://Wechselstrom-Zeigerdiagramme"/>
  </hyperlinks>
  <pageMargins left="0.7" right="0.7" top="0.78740157499999996" bottom="0.78740157499999996" header="0.3" footer="0.3"/>
  <pageSetup paperSize="9" orientation="portrait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Spinner 3">
              <controlPr locked="0" defaultSize="0" autoPict="0">
                <anchor moveWithCells="1" sizeWithCells="1">
                  <from>
                    <xdr:col>1</xdr:col>
                    <xdr:colOff>19050</xdr:colOff>
                    <xdr:row>10</xdr:row>
                    <xdr:rowOff>9525</xdr:rowOff>
                  </from>
                  <to>
                    <xdr:col>1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pinner 4">
              <controlPr locked="0" defaultSize="0" autoPict="0">
                <anchor moveWithCells="1" sizeWithCells="1">
                  <from>
                    <xdr:col>3</xdr:col>
                    <xdr:colOff>19050</xdr:colOff>
                    <xdr:row>10</xdr:row>
                    <xdr:rowOff>9525</xdr:rowOff>
                  </from>
                  <to>
                    <xdr:col>3</xdr:col>
                    <xdr:colOff>600075</xdr:colOff>
                    <xdr:row>15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46"/>
  <sheetViews>
    <sheetView showGridLines="0" workbookViewId="0">
      <selection activeCell="G5" sqref="G5:I5"/>
    </sheetView>
  </sheetViews>
  <sheetFormatPr baseColWidth="10" defaultRowHeight="15" x14ac:dyDescent="0.25"/>
  <cols>
    <col min="1" max="1" width="10.85546875" customWidth="1"/>
    <col min="2" max="2" width="9.28515625" customWidth="1"/>
    <col min="3" max="3" width="17.85546875" customWidth="1"/>
    <col min="4" max="4" width="12.28515625" customWidth="1"/>
    <col min="5" max="5" width="32.28515625" customWidth="1"/>
    <col min="6" max="6" width="41.28515625" customWidth="1"/>
    <col min="8" max="8" width="65" customWidth="1"/>
    <col min="9" max="9" width="1.85546875" style="20" customWidth="1"/>
    <col min="10" max="10" width="15.5703125" style="20" customWidth="1"/>
    <col min="11" max="11" width="6.42578125" style="20" customWidth="1"/>
    <col min="12" max="12" width="5.85546875" style="20" customWidth="1"/>
    <col min="13" max="13" width="6.140625" style="20" customWidth="1"/>
    <col min="14" max="14" width="9.42578125" style="20" customWidth="1"/>
    <col min="15" max="15" width="26.85546875" style="20" customWidth="1"/>
    <col min="25" max="25" width="6.140625" customWidth="1"/>
    <col min="26" max="26" width="9" customWidth="1"/>
  </cols>
  <sheetData>
    <row r="1" spans="1:31" x14ac:dyDescent="0.25">
      <c r="A1" s="1"/>
      <c r="B1" s="1"/>
      <c r="C1" s="1"/>
      <c r="D1" s="1"/>
      <c r="E1" s="1"/>
      <c r="K1" s="20" t="s">
        <v>0</v>
      </c>
      <c r="L1" s="20" t="s">
        <v>1</v>
      </c>
      <c r="M1" s="20" t="s">
        <v>2</v>
      </c>
      <c r="N1" s="20" t="s">
        <v>1</v>
      </c>
      <c r="O1" s="2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x14ac:dyDescent="0.25">
      <c r="A2" s="1"/>
      <c r="B2" s="1"/>
      <c r="C2" s="1"/>
      <c r="D2" s="1"/>
      <c r="E2" s="1"/>
      <c r="G2" t="s">
        <v>93</v>
      </c>
      <c r="I2"/>
      <c r="J2" s="20" t="s">
        <v>3</v>
      </c>
      <c r="K2" s="20">
        <v>-11</v>
      </c>
      <c r="L2" s="20">
        <v>11</v>
      </c>
      <c r="M2" s="20">
        <v>0</v>
      </c>
      <c r="N2" s="20">
        <v>0</v>
      </c>
      <c r="O2" s="21"/>
      <c r="P2" s="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x14ac:dyDescent="0.25">
      <c r="A3" s="1"/>
      <c r="B3" s="1"/>
      <c r="C3" s="1"/>
      <c r="D3" s="1"/>
      <c r="E3" s="1"/>
      <c r="G3" t="s">
        <v>91</v>
      </c>
      <c r="I3"/>
      <c r="J3" s="20" t="s">
        <v>4</v>
      </c>
      <c r="K3" s="20">
        <v>0</v>
      </c>
      <c r="L3" s="20">
        <v>0</v>
      </c>
      <c r="M3" s="20">
        <v>-11</v>
      </c>
      <c r="N3" s="20">
        <v>11</v>
      </c>
      <c r="O3" s="2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8.75" x14ac:dyDescent="0.3">
      <c r="A4" s="1"/>
      <c r="B4" s="1"/>
      <c r="C4" s="1"/>
      <c r="D4" s="1"/>
      <c r="E4" s="1"/>
      <c r="G4" s="26" t="s">
        <v>92</v>
      </c>
      <c r="I4"/>
      <c r="O4" s="2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20.25" customHeight="1" x14ac:dyDescent="0.4">
      <c r="A5" s="6"/>
      <c r="B5" s="7"/>
      <c r="C5" s="8"/>
      <c r="E5" s="4"/>
      <c r="F5" s="2"/>
      <c r="G5" s="32" t="s">
        <v>94</v>
      </c>
      <c r="H5" s="32"/>
      <c r="I5" s="32"/>
      <c r="J5" s="20" t="s">
        <v>5</v>
      </c>
      <c r="K5" s="20">
        <v>0</v>
      </c>
      <c r="L5" s="20">
        <f>L7*COS(N7*2*3.14/360-2*3.14)</f>
        <v>7.969588423358581</v>
      </c>
      <c r="M5" s="20">
        <v>0</v>
      </c>
      <c r="N5" s="20">
        <f>L7*SIN(N7*2*3.14/360-2*3.14)</f>
        <v>0.69689336506304334</v>
      </c>
      <c r="O5" s="2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7.75" customHeight="1" x14ac:dyDescent="0.35">
      <c r="A6" s="1"/>
      <c r="B6" s="16" t="s">
        <v>62</v>
      </c>
      <c r="C6" s="15" t="str">
        <f>CONCATENATE(L7," V"," ∠",N7-360,"°")</f>
        <v>8 V ∠5°</v>
      </c>
      <c r="D6" s="16" t="s">
        <v>63</v>
      </c>
      <c r="E6" s="17" t="str">
        <f>CONCATENATE(L8," A"," ∠",N8-360,"°")</f>
        <v>8 A ∠-20°</v>
      </c>
      <c r="J6" s="20" t="s">
        <v>66</v>
      </c>
      <c r="K6" s="20">
        <v>0</v>
      </c>
      <c r="L6" s="20">
        <f>L8*COS(N8*2*3.14/360-2*3.14)</f>
        <v>7.5180250437854745</v>
      </c>
      <c r="M6" s="20">
        <v>0</v>
      </c>
      <c r="N6" s="20">
        <f>L8*SIN(N8*2*3.14/360-2*3.14)</f>
        <v>-2.7348307883696235</v>
      </c>
      <c r="O6" s="2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4" customHeight="1" x14ac:dyDescent="0.35">
      <c r="A7" s="1"/>
      <c r="B7" s="1"/>
      <c r="C7" s="1"/>
      <c r="D7" s="1"/>
      <c r="E7" s="16" t="s">
        <v>79</v>
      </c>
      <c r="F7" s="15" t="str">
        <f>CONCATENATE(L11, "VA ∠",N11,"°")</f>
        <v>64VA ∠25°</v>
      </c>
      <c r="J7" s="20" t="s">
        <v>6</v>
      </c>
      <c r="K7" s="20" t="s">
        <v>7</v>
      </c>
      <c r="L7" s="28">
        <v>8</v>
      </c>
      <c r="M7" s="20" t="s">
        <v>65</v>
      </c>
      <c r="N7" s="28">
        <v>365</v>
      </c>
      <c r="O7" s="21"/>
      <c r="P7" s="1"/>
      <c r="Q7" s="1"/>
      <c r="R7" s="1"/>
      <c r="S7" s="1"/>
      <c r="T7" s="1"/>
      <c r="U7" s="1"/>
      <c r="V7" s="1"/>
      <c r="W7" s="1"/>
      <c r="X7" s="1"/>
      <c r="AC7" s="1"/>
      <c r="AD7" s="1"/>
      <c r="AE7" s="1"/>
    </row>
    <row r="8" spans="1:31" ht="28.5" customHeight="1" x14ac:dyDescent="0.35">
      <c r="A8" s="1"/>
      <c r="B8" s="1"/>
      <c r="C8" s="1"/>
      <c r="D8" s="1"/>
      <c r="E8" s="16" t="s">
        <v>11</v>
      </c>
      <c r="F8" s="17" t="str">
        <f>CONCATENATE(ROUND(L11*COS(N11*2*PI()/360),0)," W")</f>
        <v>58 W</v>
      </c>
      <c r="J8" s="20" t="s">
        <v>64</v>
      </c>
      <c r="K8" s="20" t="s">
        <v>7</v>
      </c>
      <c r="L8" s="28">
        <v>8</v>
      </c>
      <c r="N8" s="28">
        <v>340</v>
      </c>
      <c r="O8" s="2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3"/>
      <c r="AB8" s="1"/>
      <c r="AC8" s="1"/>
      <c r="AD8" s="1"/>
      <c r="AE8" s="1"/>
    </row>
    <row r="9" spans="1:31" ht="27" customHeight="1" x14ac:dyDescent="0.35">
      <c r="A9" s="1"/>
      <c r="B9" s="1"/>
      <c r="C9" s="1"/>
      <c r="D9" s="1"/>
      <c r="E9" s="16" t="s">
        <v>78</v>
      </c>
      <c r="F9" s="17" t="str">
        <f>CONCATENATE(ROUND(L11*SIN(N11*2*PI()/360),0)," var")</f>
        <v>27 var</v>
      </c>
      <c r="O9" s="2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D9" s="1"/>
      <c r="AE9" s="1"/>
    </row>
    <row r="10" spans="1:31" x14ac:dyDescent="0.25">
      <c r="A10" s="1"/>
      <c r="B10" s="1"/>
      <c r="C10" s="1"/>
      <c r="D10" s="1"/>
      <c r="J10" s="20" t="s">
        <v>71</v>
      </c>
      <c r="K10" s="20">
        <v>0</v>
      </c>
      <c r="L10" s="20">
        <f>IF(O10,L11*COS(N11*2*3.14/360-2*3.14),0)</f>
        <v>0</v>
      </c>
      <c r="M10" s="20">
        <v>0</v>
      </c>
      <c r="N10" s="20">
        <f>IF(O10,L11*SIN(N11*2*3.14/360-2*3.14),0)</f>
        <v>0</v>
      </c>
      <c r="O10" s="21" t="b"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D10" s="1"/>
      <c r="AE10" s="1"/>
    </row>
    <row r="11" spans="1:31" ht="37.5" customHeight="1" x14ac:dyDescent="0.55000000000000004">
      <c r="A11" s="1"/>
      <c r="B11" s="1"/>
      <c r="C11" s="1"/>
      <c r="D11" s="1"/>
      <c r="E11" s="4" t="s">
        <v>38</v>
      </c>
      <c r="F11" s="5" t="str">
        <f>CONCATENATE(L7*1.414," V * sin(ωt",IF(N7-360&gt;0,"+",),IF(N7-360&lt;&gt;0,ROUND((N7-360)*2*PI()/360,2),),")")</f>
        <v>11,312 V * sin(ωt+0,09)</v>
      </c>
      <c r="G11" s="18" t="s">
        <v>80</v>
      </c>
      <c r="H11" s="17" t="str">
        <f>IF(L8=0,"∞",CONCATENATE(ROUND(L18,2),"Ω ∠",N18,"°"))</f>
        <v>1Ω ∠25°</v>
      </c>
      <c r="J11" s="20" t="s">
        <v>70</v>
      </c>
      <c r="K11" s="20" t="s">
        <v>7</v>
      </c>
      <c r="L11" s="20">
        <f>L7*L8</f>
        <v>64</v>
      </c>
      <c r="M11" s="20" t="s">
        <v>65</v>
      </c>
      <c r="N11" s="20">
        <f>N7-N8</f>
        <v>25</v>
      </c>
      <c r="O11" s="2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31.5" customHeight="1" x14ac:dyDescent="0.4">
      <c r="A12" s="1"/>
      <c r="B12" s="1"/>
      <c r="C12" s="1"/>
      <c r="D12" s="1"/>
      <c r="E12" s="16" t="s">
        <v>68</v>
      </c>
      <c r="F12" s="5" t="str">
        <f>CONCATENATE(L8*1.414," A * sin(ωt",IF(N8-360&gt;0,"+",),IF(N8-360&lt;&gt;0,ROUND((N8-360)*2*PI()/360,2),),")")</f>
        <v>11,312 A * sin(ωt-0,35)</v>
      </c>
      <c r="G12" s="18" t="s">
        <v>81</v>
      </c>
      <c r="H12" s="17" t="str">
        <f>IF(L8=0,"∞",CONCATENATE(ROUND(L16,2)," Ω"))</f>
        <v>0,91 Ω</v>
      </c>
      <c r="J12" s="20" t="s">
        <v>69</v>
      </c>
      <c r="K12" s="20">
        <v>0</v>
      </c>
      <c r="L12" s="20">
        <f>IF(O10,L11*COS(N11*2*3.14/360-2*3.14),0)</f>
        <v>0</v>
      </c>
      <c r="M12" s="20">
        <v>0</v>
      </c>
      <c r="N12" s="20">
        <v>0</v>
      </c>
      <c r="O12" s="2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9.25" customHeight="1" x14ac:dyDescent="0.35">
      <c r="A13" s="1"/>
      <c r="B13" s="1"/>
      <c r="C13" s="1"/>
      <c r="D13" s="1"/>
      <c r="G13" s="18" t="s">
        <v>82</v>
      </c>
      <c r="H13" s="17" t="str">
        <f>IF(L8=0,"∞",CONCATENATE(ROUND(N17,2)," Ω"))</f>
        <v>0,43 Ω</v>
      </c>
      <c r="J13" s="20" t="s">
        <v>72</v>
      </c>
      <c r="K13" s="20">
        <f>L12</f>
        <v>0</v>
      </c>
      <c r="L13" s="20">
        <f>L12</f>
        <v>0</v>
      </c>
      <c r="M13" s="20">
        <v>0</v>
      </c>
      <c r="N13" s="20">
        <f>N10</f>
        <v>0</v>
      </c>
      <c r="O13" s="2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0.5" customHeight="1" x14ac:dyDescent="0.4">
      <c r="A14" s="1"/>
      <c r="D14" s="1"/>
      <c r="E14" s="16"/>
      <c r="F14" s="5"/>
      <c r="G14" s="18"/>
      <c r="H14" s="17"/>
      <c r="O14" s="2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23.25" x14ac:dyDescent="0.35">
      <c r="A15" s="1"/>
      <c r="B15" s="15" t="s">
        <v>83</v>
      </c>
      <c r="E15" s="1"/>
      <c r="F15" s="17" t="s">
        <v>85</v>
      </c>
      <c r="H15" s="17" t="s">
        <v>88</v>
      </c>
      <c r="J15" s="20" t="s">
        <v>3</v>
      </c>
      <c r="K15" s="20">
        <f>L16</f>
        <v>0.90500023420847409</v>
      </c>
      <c r="L15" s="20">
        <f>L16</f>
        <v>0.90500023420847409</v>
      </c>
      <c r="M15" s="20">
        <v>0</v>
      </c>
      <c r="N15" s="20">
        <f>N17</f>
        <v>0.42530279297100565</v>
      </c>
      <c r="O15" s="2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8</v>
      </c>
      <c r="AB15" s="1"/>
      <c r="AC15" s="1"/>
      <c r="AD15" s="1"/>
      <c r="AE15" s="1"/>
    </row>
    <row r="16" spans="1:31" ht="23.25" x14ac:dyDescent="0.35">
      <c r="A16" s="1"/>
      <c r="B16" s="15" t="s">
        <v>84</v>
      </c>
      <c r="C16" s="1"/>
      <c r="D16" s="1"/>
      <c r="E16" s="1"/>
      <c r="J16" s="20" t="s">
        <v>75</v>
      </c>
      <c r="K16" s="20">
        <v>0</v>
      </c>
      <c r="L16" s="20">
        <f>IF(O18,L17*COS(N17*2*3.14/360-2*3.14),0)</f>
        <v>0.90500023420847409</v>
      </c>
      <c r="M16" s="20">
        <v>0</v>
      </c>
      <c r="N16" s="20">
        <v>0</v>
      </c>
      <c r="O16" s="2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x14ac:dyDescent="0.25">
      <c r="A17" s="1"/>
      <c r="D17" s="1"/>
      <c r="E17" s="1"/>
      <c r="J17" s="20" t="s">
        <v>74</v>
      </c>
      <c r="K17" s="20">
        <v>0</v>
      </c>
      <c r="L17" s="20">
        <f>IF(O18,L18*COS(N18*2*3.14/360-2*3.14),0)</f>
        <v>0.90505112247378705</v>
      </c>
      <c r="M17" s="20">
        <v>0</v>
      </c>
      <c r="N17" s="20">
        <f>IF(O18,L18*SIN(N18*2*3.14/360-2*3.14),0)</f>
        <v>0.42530279297100565</v>
      </c>
      <c r="O17" s="2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x14ac:dyDescent="0.25">
      <c r="A18" s="1"/>
      <c r="B18" s="1"/>
      <c r="C18" s="1"/>
      <c r="D18" s="1"/>
      <c r="E18" s="1"/>
      <c r="J18" s="20" t="s">
        <v>73</v>
      </c>
      <c r="K18" s="20" t="s">
        <v>7</v>
      </c>
      <c r="L18" s="20">
        <f>L7/L8</f>
        <v>1</v>
      </c>
      <c r="M18" s="20" t="s">
        <v>65</v>
      </c>
      <c r="N18" s="20">
        <f>N11</f>
        <v>25</v>
      </c>
      <c r="O18" s="21" t="b">
        <v>1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1"/>
      <c r="B19" s="1"/>
      <c r="C19" s="1"/>
      <c r="D19" s="1"/>
      <c r="E19" s="1"/>
      <c r="J19" s="20" t="s">
        <v>76</v>
      </c>
      <c r="K19" s="20">
        <v>-0.8</v>
      </c>
      <c r="L19" s="20">
        <v>0.8</v>
      </c>
      <c r="M19" s="20">
        <v>0</v>
      </c>
      <c r="N19" s="20">
        <v>0</v>
      </c>
      <c r="O19" s="2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5">
      <c r="A20" s="1"/>
      <c r="B20" s="1"/>
      <c r="C20" s="1"/>
      <c r="D20" s="1"/>
      <c r="E20" s="1"/>
      <c r="J20" s="20" t="s">
        <v>77</v>
      </c>
      <c r="K20" s="20">
        <v>0</v>
      </c>
      <c r="L20" s="20">
        <v>0</v>
      </c>
      <c r="M20" s="20">
        <v>-0.8</v>
      </c>
      <c r="N20" s="20">
        <v>0.8</v>
      </c>
      <c r="O20" s="2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1"/>
      <c r="B21" s="1"/>
      <c r="C21" s="1"/>
      <c r="D21" s="1"/>
      <c r="E21" s="1"/>
      <c r="O21" s="2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1"/>
      <c r="B22" s="1"/>
      <c r="C22" s="1"/>
      <c r="D22" s="1"/>
      <c r="E22" s="1"/>
      <c r="J22" s="20" t="s">
        <v>67</v>
      </c>
      <c r="K22" s="20">
        <v>0</v>
      </c>
      <c r="L22" s="20">
        <v>5</v>
      </c>
      <c r="M22" s="20">
        <v>0</v>
      </c>
      <c r="N22" s="20">
        <v>7</v>
      </c>
      <c r="O22" s="2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N23" s="20" t="b">
        <v>1</v>
      </c>
      <c r="O23" s="2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5">
      <c r="J24" s="20" t="s">
        <v>9</v>
      </c>
      <c r="K24" s="20" t="s">
        <v>39</v>
      </c>
      <c r="M24" s="20" t="s">
        <v>50</v>
      </c>
      <c r="N24" s="20" t="s">
        <v>23</v>
      </c>
      <c r="O24" s="2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J25" s="20">
        <v>-360</v>
      </c>
      <c r="K25" s="20">
        <f>$L$7*1.414*SIN(J25*2*3.1415/360+$N$7*2*3.1415/360)</f>
        <v>0.98587675892822424</v>
      </c>
      <c r="L25" s="20">
        <v>14</v>
      </c>
      <c r="M25" s="20">
        <f>$L$8*1.414*SIN(J25*2*3.1415/360+$N$8*2*3.1415/360)</f>
        <v>-3.868822428939394</v>
      </c>
      <c r="N25" s="20">
        <f>IF($O$10,K25*M25,0)</f>
        <v>0</v>
      </c>
      <c r="O25" s="2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J26" s="20">
        <v>-359</v>
      </c>
      <c r="K26" s="20">
        <f t="shared" ref="K26:K89" si="0">$L$7*1.414*SIN(J26*2*3.1415/360+$N$7*2*3.1415/360)</f>
        <v>1.1823912312840397</v>
      </c>
      <c r="L26" s="20">
        <v>-14</v>
      </c>
      <c r="M26" s="20">
        <f t="shared" ref="M26:M89" si="1">$L$8*1.414*SIN(J26*2*3.1415/360+$N$8*2*3.1415/360)</f>
        <v>-3.6827223579554831</v>
      </c>
      <c r="N26" s="20">
        <f t="shared" ref="N26:N89" si="2">IF($O$10,K26*M26,0)</f>
        <v>0</v>
      </c>
      <c r="O26" s="2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J27" s="20">
        <v>-358</v>
      </c>
      <c r="K27" s="20">
        <f t="shared" si="0"/>
        <v>1.3785455570604002</v>
      </c>
      <c r="M27" s="20">
        <f t="shared" si="1"/>
        <v>-3.4955005602324354</v>
      </c>
      <c r="N27" s="20">
        <f t="shared" si="2"/>
        <v>0</v>
      </c>
      <c r="O27" s="2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5">
      <c r="J28" s="20">
        <v>-357</v>
      </c>
      <c r="K28" s="20">
        <f t="shared" si="0"/>
        <v>1.5742799892737731</v>
      </c>
      <c r="M28" s="20">
        <f t="shared" si="1"/>
        <v>-3.3072140619796966</v>
      </c>
      <c r="N28" s="20">
        <f t="shared" si="2"/>
        <v>0</v>
      </c>
      <c r="O28" s="2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5">
      <c r="J29" s="20">
        <v>-356</v>
      </c>
      <c r="K29" s="20">
        <f t="shared" si="0"/>
        <v>1.7695349088366292</v>
      </c>
      <c r="M29" s="20">
        <f t="shared" si="1"/>
        <v>-3.1179202137057751</v>
      </c>
      <c r="N29" s="20">
        <f t="shared" si="2"/>
        <v>0</v>
      </c>
      <c r="O29" s="2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5">
      <c r="J30" s="20">
        <v>-355</v>
      </c>
      <c r="K30" s="20">
        <f t="shared" si="0"/>
        <v>1.9642508427171215</v>
      </c>
      <c r="M30" s="20">
        <f t="shared" si="1"/>
        <v>-2.9276766727495587</v>
      </c>
      <c r="N30" s="20">
        <f t="shared" si="2"/>
        <v>0</v>
      </c>
      <c r="O30" s="21"/>
    </row>
    <row r="31" spans="1:31" x14ac:dyDescent="0.25">
      <c r="J31" s="20">
        <v>-354</v>
      </c>
      <c r="K31" s="20">
        <f t="shared" si="0"/>
        <v>2.1583684820539304</v>
      </c>
      <c r="M31" s="20">
        <f t="shared" si="1"/>
        <v>-2.7365413857185117</v>
      </c>
      <c r="N31" s="20">
        <f t="shared" si="2"/>
        <v>0</v>
      </c>
      <c r="O31" s="21"/>
    </row>
    <row r="32" spans="1:31" x14ac:dyDescent="0.25">
      <c r="J32" s="20">
        <v>-353</v>
      </c>
      <c r="K32" s="20">
        <f t="shared" si="0"/>
        <v>2.3518287002213003</v>
      </c>
      <c r="M32" s="20">
        <f t="shared" si="1"/>
        <v>-2.5445725708385694</v>
      </c>
      <c r="N32" s="20">
        <f t="shared" si="2"/>
        <v>0</v>
      </c>
      <c r="O32" s="21"/>
    </row>
    <row r="33" spans="10:15" x14ac:dyDescent="0.25">
      <c r="J33" s="20">
        <v>-352</v>
      </c>
      <c r="K33" s="20">
        <f t="shared" si="0"/>
        <v>2.5445725708385694</v>
      </c>
      <c r="M33" s="20">
        <f t="shared" si="1"/>
        <v>-2.3518287002213003</v>
      </c>
      <c r="N33" s="20">
        <f t="shared" si="2"/>
        <v>0</v>
      </c>
      <c r="O33" s="21"/>
    </row>
    <row r="34" spans="10:15" x14ac:dyDescent="0.25">
      <c r="J34" s="20">
        <v>-351</v>
      </c>
      <c r="K34" s="20">
        <f t="shared" si="0"/>
        <v>2.7365413857185117</v>
      </c>
      <c r="M34" s="20">
        <f t="shared" si="1"/>
        <v>-2.1583684820539304</v>
      </c>
      <c r="N34" s="20">
        <f t="shared" si="2"/>
        <v>0</v>
      </c>
    </row>
    <row r="35" spans="10:15" x14ac:dyDescent="0.25">
      <c r="J35" s="20">
        <v>-350</v>
      </c>
      <c r="K35" s="20">
        <f t="shared" si="0"/>
        <v>2.9276766727495587</v>
      </c>
      <c r="M35" s="20">
        <f t="shared" si="1"/>
        <v>-1.9642508427171215</v>
      </c>
      <c r="N35" s="20">
        <f t="shared" si="2"/>
        <v>0</v>
      </c>
    </row>
    <row r="36" spans="10:15" x14ac:dyDescent="0.25">
      <c r="J36" s="20">
        <v>-349</v>
      </c>
      <c r="K36" s="20">
        <f t="shared" si="0"/>
        <v>3.1179202137057751</v>
      </c>
      <c r="M36" s="20">
        <f t="shared" si="1"/>
        <v>-1.7695349088366292</v>
      </c>
      <c r="N36" s="20">
        <f t="shared" si="2"/>
        <v>0</v>
      </c>
    </row>
    <row r="37" spans="10:15" x14ac:dyDescent="0.25">
      <c r="J37" s="20">
        <v>-348</v>
      </c>
      <c r="K37" s="20">
        <f t="shared" si="0"/>
        <v>3.3072140619797161</v>
      </c>
      <c r="M37" s="20">
        <f t="shared" si="1"/>
        <v>-1.5742799892737533</v>
      </c>
      <c r="N37" s="20">
        <f t="shared" si="2"/>
        <v>0</v>
      </c>
    </row>
    <row r="38" spans="10:15" x14ac:dyDescent="0.25">
      <c r="J38" s="20">
        <v>-347</v>
      </c>
      <c r="K38" s="20">
        <f t="shared" si="0"/>
        <v>3.4955005602324354</v>
      </c>
      <c r="M38" s="20">
        <f t="shared" si="1"/>
        <v>-1.3785455570604002</v>
      </c>
      <c r="N38" s="20">
        <f t="shared" si="2"/>
        <v>0</v>
      </c>
    </row>
    <row r="39" spans="10:15" x14ac:dyDescent="0.25">
      <c r="J39" s="20">
        <v>-346</v>
      </c>
      <c r="K39" s="20">
        <f t="shared" si="0"/>
        <v>3.6827223579554831</v>
      </c>
      <c r="M39" s="20">
        <f t="shared" si="1"/>
        <v>-1.1823912312840397</v>
      </c>
      <c r="N39" s="20">
        <f t="shared" si="2"/>
        <v>0</v>
      </c>
    </row>
    <row r="40" spans="10:15" x14ac:dyDescent="0.25">
      <c r="J40" s="20">
        <v>-345</v>
      </c>
      <c r="K40" s="20">
        <f t="shared" si="0"/>
        <v>3.868822428939394</v>
      </c>
      <c r="M40" s="20">
        <f t="shared" si="1"/>
        <v>-0.98587675892822424</v>
      </c>
      <c r="N40" s="20">
        <f t="shared" si="2"/>
        <v>0</v>
      </c>
    </row>
    <row r="41" spans="10:15" x14ac:dyDescent="0.25">
      <c r="J41" s="20">
        <v>-344</v>
      </c>
      <c r="K41" s="20">
        <f t="shared" si="0"/>
        <v>4.0537440886433522</v>
      </c>
      <c r="M41" s="20">
        <f t="shared" si="1"/>
        <v>-0.78906199667420251</v>
      </c>
      <c r="N41" s="20">
        <f t="shared" si="2"/>
        <v>0</v>
      </c>
    </row>
    <row r="42" spans="10:15" x14ac:dyDescent="0.25">
      <c r="J42" s="20">
        <v>-343</v>
      </c>
      <c r="K42" s="20">
        <f t="shared" si="0"/>
        <v>4.2374310114608793</v>
      </c>
      <c r="M42" s="20">
        <f t="shared" si="1"/>
        <v>-0.59200689266901962</v>
      </c>
      <c r="N42" s="20">
        <f t="shared" si="2"/>
        <v>0</v>
      </c>
    </row>
    <row r="43" spans="10:15" x14ac:dyDescent="0.25">
      <c r="J43" s="20">
        <v>-342</v>
      </c>
      <c r="K43" s="20">
        <f t="shared" si="0"/>
        <v>4.4198272478761007</v>
      </c>
      <c r="M43" s="20">
        <f t="shared" si="1"/>
        <v>-0.3947714682658589</v>
      </c>
      <c r="N43" s="20">
        <f t="shared" si="2"/>
        <v>0</v>
      </c>
    </row>
    <row r="44" spans="10:15" x14ac:dyDescent="0.25">
      <c r="J44" s="20">
        <v>-341</v>
      </c>
      <c r="K44" s="20">
        <f t="shared" si="0"/>
        <v>4.6008772415055548</v>
      </c>
      <c r="M44" s="20">
        <f t="shared" si="1"/>
        <v>-0.19741579974198348</v>
      </c>
      <c r="N44" s="20">
        <f t="shared" si="2"/>
        <v>0</v>
      </c>
    </row>
    <row r="45" spans="10:15" x14ac:dyDescent="0.25">
      <c r="J45" s="20">
        <v>-340</v>
      </c>
      <c r="K45" s="20">
        <f t="shared" si="0"/>
        <v>4.7805258460202023</v>
      </c>
      <c r="M45" s="20">
        <f t="shared" si="1"/>
        <v>0</v>
      </c>
      <c r="N45" s="20">
        <f t="shared" si="2"/>
        <v>0</v>
      </c>
    </row>
    <row r="46" spans="10:15" x14ac:dyDescent="0.25">
      <c r="J46" s="20">
        <v>-339</v>
      </c>
      <c r="K46" s="20">
        <f t="shared" si="0"/>
        <v>4.9587183419425083</v>
      </c>
      <c r="M46" s="20">
        <f t="shared" si="1"/>
        <v>0.19741579974199353</v>
      </c>
      <c r="N46" s="20">
        <f t="shared" si="2"/>
        <v>0</v>
      </c>
    </row>
    <row r="47" spans="10:15" x14ac:dyDescent="0.25">
      <c r="J47" s="20">
        <v>-338</v>
      </c>
      <c r="K47" s="20">
        <f t="shared" si="0"/>
        <v>5.1354004533135411</v>
      </c>
      <c r="M47" s="20">
        <f t="shared" si="1"/>
        <v>0.394771468265879</v>
      </c>
      <c r="N47" s="20">
        <f t="shared" si="2"/>
        <v>0</v>
      </c>
    </row>
    <row r="48" spans="10:15" x14ac:dyDescent="0.25">
      <c r="J48" s="20">
        <v>-337</v>
      </c>
      <c r="K48" s="20">
        <f t="shared" si="0"/>
        <v>5.3105183642250244</v>
      </c>
      <c r="M48" s="20">
        <f t="shared" si="1"/>
        <v>0.59200689266903972</v>
      </c>
      <c r="N48" s="20">
        <f t="shared" si="2"/>
        <v>0</v>
      </c>
    </row>
    <row r="49" spans="10:14" x14ac:dyDescent="0.25">
      <c r="J49" s="20">
        <v>-336</v>
      </c>
      <c r="K49" s="20">
        <f t="shared" si="0"/>
        <v>5.4840187352111744</v>
      </c>
      <c r="M49" s="20">
        <f t="shared" si="1"/>
        <v>0.78906199667420251</v>
      </c>
      <c r="N49" s="20">
        <f t="shared" si="2"/>
        <v>0</v>
      </c>
    </row>
    <row r="50" spans="10:14" x14ac:dyDescent="0.25">
      <c r="J50" s="20">
        <v>-335</v>
      </c>
      <c r="K50" s="20">
        <f t="shared" si="0"/>
        <v>5.6558487194955021</v>
      </c>
      <c r="M50" s="20">
        <f t="shared" si="1"/>
        <v>0.98587675892822424</v>
      </c>
      <c r="N50" s="20">
        <f t="shared" si="2"/>
        <v>0</v>
      </c>
    </row>
    <row r="51" spans="10:14" x14ac:dyDescent="0.25">
      <c r="J51" s="20">
        <v>-334</v>
      </c>
      <c r="K51" s="20">
        <f t="shared" si="0"/>
        <v>5.8259559790874595</v>
      </c>
      <c r="M51" s="20">
        <f t="shared" si="1"/>
        <v>1.1823912312840497</v>
      </c>
      <c r="N51" s="20">
        <f t="shared" si="2"/>
        <v>0</v>
      </c>
    </row>
    <row r="52" spans="10:14" x14ac:dyDescent="0.25">
      <c r="J52" s="20">
        <v>-333</v>
      </c>
      <c r="K52" s="20">
        <f t="shared" si="0"/>
        <v>5.9942887007241605</v>
      </c>
      <c r="M52" s="20">
        <f t="shared" si="1"/>
        <v>1.3785455570604201</v>
      </c>
      <c r="N52" s="20">
        <f t="shared" si="2"/>
        <v>0</v>
      </c>
    </row>
    <row r="53" spans="10:14" x14ac:dyDescent="0.25">
      <c r="J53" s="20">
        <v>-332</v>
      </c>
      <c r="K53" s="20">
        <f t="shared" si="0"/>
        <v>6.1607956116523139</v>
      </c>
      <c r="M53" s="20">
        <f t="shared" si="1"/>
        <v>1.5742799892737731</v>
      </c>
      <c r="N53" s="20">
        <f t="shared" si="2"/>
        <v>0</v>
      </c>
    </row>
    <row r="54" spans="10:14" x14ac:dyDescent="0.25">
      <c r="J54" s="20">
        <v>-331</v>
      </c>
      <c r="K54" s="20">
        <f t="shared" si="0"/>
        <v>6.3254259952454355</v>
      </c>
      <c r="M54" s="20">
        <f t="shared" si="1"/>
        <v>1.7695349088366292</v>
      </c>
      <c r="N54" s="20">
        <f t="shared" si="2"/>
        <v>0</v>
      </c>
    </row>
    <row r="55" spans="10:14" x14ac:dyDescent="0.25">
      <c r="J55" s="20">
        <v>-330</v>
      </c>
      <c r="K55" s="20">
        <f t="shared" si="0"/>
        <v>6.4881297064517556</v>
      </c>
      <c r="M55" s="20">
        <f t="shared" si="1"/>
        <v>1.9642508427171215</v>
      </c>
      <c r="N55" s="20">
        <f t="shared" si="2"/>
        <v>0</v>
      </c>
    </row>
    <row r="56" spans="10:14" x14ac:dyDescent="0.25">
      <c r="J56" s="20">
        <v>-329</v>
      </c>
      <c r="K56" s="20">
        <f t="shared" si="0"/>
        <v>6.6488571870679465</v>
      </c>
      <c r="M56" s="20">
        <f t="shared" si="1"/>
        <v>2.1583684820539402</v>
      </c>
      <c r="N56" s="20">
        <f t="shared" si="2"/>
        <v>0</v>
      </c>
    </row>
    <row r="57" spans="10:14" x14ac:dyDescent="0.25">
      <c r="J57" s="20">
        <v>-328</v>
      </c>
      <c r="K57" s="20">
        <f t="shared" si="0"/>
        <v>6.8075594808341382</v>
      </c>
      <c r="M57" s="20">
        <f t="shared" si="1"/>
        <v>2.3518287002213198</v>
      </c>
      <c r="N57" s="20">
        <f t="shared" si="2"/>
        <v>0</v>
      </c>
    </row>
    <row r="58" spans="10:14" x14ac:dyDescent="0.25">
      <c r="J58" s="20">
        <v>-327</v>
      </c>
      <c r="K58" s="20">
        <f t="shared" si="0"/>
        <v>6.9641882483456259</v>
      </c>
      <c r="M58" s="20">
        <f t="shared" si="1"/>
        <v>2.5445725708385596</v>
      </c>
      <c r="N58" s="20">
        <f t="shared" si="2"/>
        <v>0</v>
      </c>
    </row>
    <row r="59" spans="10:14" x14ac:dyDescent="0.25">
      <c r="J59" s="20">
        <v>-326</v>
      </c>
      <c r="K59" s="20">
        <f t="shared" si="0"/>
        <v>7.1186957817766467</v>
      </c>
      <c r="M59" s="20">
        <f t="shared" si="1"/>
        <v>2.7365413857185117</v>
      </c>
      <c r="N59" s="20">
        <f t="shared" si="2"/>
        <v>0</v>
      </c>
    </row>
    <row r="60" spans="10:14" x14ac:dyDescent="0.25">
      <c r="J60" s="20">
        <v>-325</v>
      </c>
      <c r="K60" s="20">
        <f t="shared" si="0"/>
        <v>7.2710350194117632</v>
      </c>
      <c r="M60" s="20">
        <f t="shared" si="1"/>
        <v>2.9276766727495684</v>
      </c>
      <c r="N60" s="20">
        <f t="shared" si="2"/>
        <v>0</v>
      </c>
    </row>
    <row r="61" spans="10:14" x14ac:dyDescent="0.25">
      <c r="J61" s="20">
        <v>-324</v>
      </c>
      <c r="K61" s="20">
        <f t="shared" si="0"/>
        <v>7.4211595599804694</v>
      </c>
      <c r="M61" s="20">
        <f t="shared" si="1"/>
        <v>3.1179202137057849</v>
      </c>
      <c r="N61" s="20">
        <f t="shared" si="2"/>
        <v>0</v>
      </c>
    </row>
    <row r="62" spans="10:14" x14ac:dyDescent="0.25">
      <c r="J62" s="20">
        <v>-323</v>
      </c>
      <c r="K62" s="20">
        <f t="shared" si="0"/>
        <v>7.5690236767906693</v>
      </c>
      <c r="M62" s="20">
        <f t="shared" si="1"/>
        <v>3.3072140619797161</v>
      </c>
      <c r="N62" s="20">
        <f t="shared" si="2"/>
        <v>0</v>
      </c>
    </row>
    <row r="63" spans="10:14" x14ac:dyDescent="0.25">
      <c r="J63" s="20">
        <v>-322</v>
      </c>
      <c r="K63" s="20">
        <f t="shared" si="0"/>
        <v>7.7145823316566169</v>
      </c>
      <c r="M63" s="20">
        <f t="shared" si="1"/>
        <v>3.4955005602324256</v>
      </c>
      <c r="N63" s="20">
        <f t="shared" si="2"/>
        <v>0</v>
      </c>
    </row>
    <row r="64" spans="10:14" x14ac:dyDescent="0.25">
      <c r="J64" s="20">
        <v>-321</v>
      </c>
      <c r="K64" s="20">
        <f t="shared" si="0"/>
        <v>7.857791188617214</v>
      </c>
      <c r="M64" s="20">
        <f t="shared" si="1"/>
        <v>3.6827223579554929</v>
      </c>
      <c r="N64" s="20">
        <f t="shared" si="2"/>
        <v>0</v>
      </c>
    </row>
    <row r="65" spans="10:14" x14ac:dyDescent="0.25">
      <c r="J65" s="20">
        <v>-320</v>
      </c>
      <c r="K65" s="20">
        <f t="shared" si="0"/>
        <v>7.9986066274403056</v>
      </c>
      <c r="M65" s="20">
        <f t="shared" si="1"/>
        <v>3.8688224289394033</v>
      </c>
      <c r="N65" s="20">
        <f t="shared" si="2"/>
        <v>0</v>
      </c>
    </row>
    <row r="66" spans="10:14" x14ac:dyDescent="0.25">
      <c r="J66" s="20">
        <v>-319</v>
      </c>
      <c r="K66" s="20">
        <f t="shared" si="0"/>
        <v>8.136985756909116</v>
      </c>
      <c r="M66" s="20">
        <f t="shared" si="1"/>
        <v>4.053744088643362</v>
      </c>
      <c r="N66" s="20">
        <f t="shared" si="2"/>
        <v>0</v>
      </c>
    </row>
    <row r="67" spans="10:14" x14ac:dyDescent="0.25">
      <c r="J67" s="20">
        <v>-318</v>
      </c>
      <c r="K67" s="20">
        <f t="shared" si="0"/>
        <v>8.2728864278865153</v>
      </c>
      <c r="M67" s="20">
        <f t="shared" si="1"/>
        <v>4.2374310114608793</v>
      </c>
      <c r="N67" s="20">
        <f t="shared" si="2"/>
        <v>0</v>
      </c>
    </row>
    <row r="68" spans="10:14" x14ac:dyDescent="0.25">
      <c r="J68" s="20">
        <v>-317</v>
      </c>
      <c r="K68" s="20">
        <f t="shared" si="0"/>
        <v>8.4062672461533161</v>
      </c>
      <c r="M68" s="20">
        <f t="shared" si="1"/>
        <v>4.4198272478761007</v>
      </c>
      <c r="N68" s="20">
        <f t="shared" si="2"/>
        <v>0</v>
      </c>
    </row>
    <row r="69" spans="10:14" x14ac:dyDescent="0.25">
      <c r="J69" s="20">
        <v>-316</v>
      </c>
      <c r="K69" s="20">
        <f t="shared" si="0"/>
        <v>8.5370875850165984</v>
      </c>
      <c r="M69" s="20">
        <f t="shared" si="1"/>
        <v>4.6008772415055637</v>
      </c>
      <c r="N69" s="20">
        <f t="shared" si="2"/>
        <v>0</v>
      </c>
    </row>
    <row r="70" spans="10:14" x14ac:dyDescent="0.25">
      <c r="J70" s="20">
        <v>-315</v>
      </c>
      <c r="K70" s="20">
        <f t="shared" si="0"/>
        <v>8.6653075976842722</v>
      </c>
      <c r="M70" s="20">
        <f t="shared" si="1"/>
        <v>4.7805258460202111</v>
      </c>
      <c r="N70" s="20">
        <f t="shared" si="2"/>
        <v>0</v>
      </c>
    </row>
    <row r="71" spans="10:14" x14ac:dyDescent="0.25">
      <c r="J71" s="20">
        <v>-314</v>
      </c>
      <c r="K71" s="20">
        <f t="shared" si="0"/>
        <v>8.7908882294020749</v>
      </c>
      <c r="M71" s="20">
        <f t="shared" si="1"/>
        <v>4.9587183419425083</v>
      </c>
      <c r="N71" s="20">
        <f t="shared" si="2"/>
        <v>0</v>
      </c>
    </row>
    <row r="72" spans="10:14" x14ac:dyDescent="0.25">
      <c r="J72" s="20">
        <v>-313</v>
      </c>
      <c r="K72" s="20">
        <f t="shared" si="0"/>
        <v>8.9137912293493304</v>
      </c>
      <c r="M72" s="20">
        <f t="shared" si="1"/>
        <v>5.1354004533135411</v>
      </c>
      <c r="N72" s="20">
        <f t="shared" si="2"/>
        <v>0</v>
      </c>
    </row>
    <row r="73" spans="10:14" x14ac:dyDescent="0.25">
      <c r="J73" s="20">
        <v>-312</v>
      </c>
      <c r="K73" s="20">
        <f t="shared" si="0"/>
        <v>9.03397916228983</v>
      </c>
      <c r="M73" s="20">
        <f t="shared" si="1"/>
        <v>5.3105183642250244</v>
      </c>
      <c r="N73" s="20">
        <f t="shared" si="2"/>
        <v>0</v>
      </c>
    </row>
    <row r="74" spans="10:14" x14ac:dyDescent="0.25">
      <c r="J74" s="20">
        <v>-311</v>
      </c>
      <c r="K74" s="20">
        <f t="shared" si="0"/>
        <v>9.1514154199742954</v>
      </c>
      <c r="M74" s="20">
        <f t="shared" si="1"/>
        <v>5.4840187352111833</v>
      </c>
      <c r="N74" s="20">
        <f t="shared" si="2"/>
        <v>0</v>
      </c>
    </row>
    <row r="75" spans="10:14" x14ac:dyDescent="0.25">
      <c r="J75" s="20">
        <v>-310</v>
      </c>
      <c r="K75" s="20">
        <f t="shared" si="0"/>
        <v>9.2660642322909474</v>
      </c>
      <c r="M75" s="20">
        <f t="shared" si="1"/>
        <v>5.65584871949551</v>
      </c>
      <c r="N75" s="20">
        <f t="shared" si="2"/>
        <v>0</v>
      </c>
    </row>
    <row r="76" spans="10:14" x14ac:dyDescent="0.25">
      <c r="J76" s="20">
        <v>-309</v>
      </c>
      <c r="K76" s="20">
        <f t="shared" si="0"/>
        <v>9.3778906781607922</v>
      </c>
      <c r="M76" s="20">
        <f t="shared" si="1"/>
        <v>5.8259559790874595</v>
      </c>
      <c r="N76" s="20">
        <f t="shared" si="2"/>
        <v>0</v>
      </c>
    </row>
    <row r="77" spans="10:14" x14ac:dyDescent="0.25">
      <c r="J77" s="20">
        <v>-308</v>
      </c>
      <c r="K77" s="20">
        <f t="shared" si="0"/>
        <v>9.4868606961742792</v>
      </c>
      <c r="M77" s="20">
        <f t="shared" si="1"/>
        <v>5.9942887007241605</v>
      </c>
      <c r="N77" s="20">
        <f t="shared" si="2"/>
        <v>0</v>
      </c>
    </row>
    <row r="78" spans="10:14" x14ac:dyDescent="0.25">
      <c r="J78" s="20">
        <v>-307</v>
      </c>
      <c r="K78" s="20">
        <f t="shared" si="0"/>
        <v>9.5929410949661449</v>
      </c>
      <c r="M78" s="20">
        <f t="shared" si="1"/>
        <v>6.1607956116523139</v>
      </c>
      <c r="N78" s="20">
        <f t="shared" si="2"/>
        <v>0</v>
      </c>
    </row>
    <row r="79" spans="10:14" x14ac:dyDescent="0.25">
      <c r="J79" s="20">
        <v>-306</v>
      </c>
      <c r="K79" s="20">
        <f t="shared" si="0"/>
        <v>9.6960995633252054</v>
      </c>
      <c r="M79" s="20">
        <f t="shared" si="1"/>
        <v>6.3254259952454444</v>
      </c>
      <c r="N79" s="20">
        <f t="shared" si="2"/>
        <v>0</v>
      </c>
    </row>
    <row r="80" spans="10:14" x14ac:dyDescent="0.25">
      <c r="J80" s="20">
        <v>-305</v>
      </c>
      <c r="K80" s="20">
        <f t="shared" si="0"/>
        <v>9.7963046800361013</v>
      </c>
      <c r="M80" s="20">
        <f t="shared" si="1"/>
        <v>6.4881297064517645</v>
      </c>
      <c r="N80" s="20">
        <f t="shared" si="2"/>
        <v>0</v>
      </c>
    </row>
    <row r="81" spans="10:14" x14ac:dyDescent="0.25">
      <c r="J81" s="20">
        <v>-304</v>
      </c>
      <c r="K81" s="20">
        <f t="shared" si="0"/>
        <v>9.8935259234499267</v>
      </c>
      <c r="M81" s="20">
        <f t="shared" si="1"/>
        <v>6.6488571870679465</v>
      </c>
      <c r="N81" s="20">
        <f t="shared" si="2"/>
        <v>0</v>
      </c>
    </row>
    <row r="82" spans="10:14" x14ac:dyDescent="0.25">
      <c r="J82" s="20">
        <v>-303</v>
      </c>
      <c r="K82" s="20">
        <f t="shared" si="0"/>
        <v>9.9877336807808828</v>
      </c>
      <c r="M82" s="20">
        <f t="shared" si="1"/>
        <v>6.8075594808341382</v>
      </c>
      <c r="N82" s="20">
        <f t="shared" si="2"/>
        <v>0</v>
      </c>
    </row>
    <row r="83" spans="10:14" x14ac:dyDescent="0.25">
      <c r="J83" s="20">
        <v>-302</v>
      </c>
      <c r="K83" s="20">
        <f t="shared" si="0"/>
        <v>10.07889925712608</v>
      </c>
      <c r="M83" s="20">
        <f t="shared" si="1"/>
        <v>6.9641882483456339</v>
      </c>
      <c r="N83" s="20">
        <f t="shared" si="2"/>
        <v>0</v>
      </c>
    </row>
    <row r="84" spans="10:14" x14ac:dyDescent="0.25">
      <c r="J84" s="20">
        <v>-301</v>
      </c>
      <c r="K84" s="20">
        <f t="shared" si="0"/>
        <v>10.166994884205767</v>
      </c>
      <c r="M84" s="20">
        <f t="shared" si="1"/>
        <v>7.1186957817766556</v>
      </c>
      <c r="N84" s="20">
        <f t="shared" si="2"/>
        <v>0</v>
      </c>
    </row>
    <row r="85" spans="10:14" x14ac:dyDescent="0.25">
      <c r="J85" s="20">
        <v>-300</v>
      </c>
      <c r="K85" s="20">
        <f t="shared" si="0"/>
        <v>10.251993728821326</v>
      </c>
      <c r="M85" s="20">
        <f t="shared" si="1"/>
        <v>7.2710350194117632</v>
      </c>
      <c r="N85" s="20">
        <f t="shared" si="2"/>
        <v>0</v>
      </c>
    </row>
    <row r="86" spans="10:14" x14ac:dyDescent="0.25">
      <c r="J86" s="20">
        <v>-299</v>
      </c>
      <c r="K86" s="20">
        <f t="shared" si="0"/>
        <v>10.333869901028431</v>
      </c>
      <c r="M86" s="20">
        <f t="shared" si="1"/>
        <v>7.4211595599804694</v>
      </c>
      <c r="N86" s="20">
        <f t="shared" si="2"/>
        <v>0</v>
      </c>
    </row>
    <row r="87" spans="10:14" x14ac:dyDescent="0.25">
      <c r="J87" s="20">
        <v>-298</v>
      </c>
      <c r="K87" s="20">
        <f t="shared" si="0"/>
        <v>10.412598462022922</v>
      </c>
      <c r="M87" s="20">
        <f t="shared" si="1"/>
        <v>7.5690236767906693</v>
      </c>
      <c r="N87" s="20">
        <f t="shared" si="2"/>
        <v>0</v>
      </c>
    </row>
    <row r="88" spans="10:14" x14ac:dyDescent="0.25">
      <c r="J88" s="20">
        <v>-297</v>
      </c>
      <c r="K88" s="20">
        <f t="shared" si="0"/>
        <v>10.488155431736955</v>
      </c>
      <c r="M88" s="20">
        <f t="shared" si="1"/>
        <v>7.7145823316566249</v>
      </c>
      <c r="N88" s="20">
        <f t="shared" si="2"/>
        <v>0</v>
      </c>
    </row>
    <row r="89" spans="10:14" x14ac:dyDescent="0.25">
      <c r="J89" s="20">
        <v>-296</v>
      </c>
      <c r="K89" s="20">
        <f t="shared" si="0"/>
        <v>10.560517796143126</v>
      </c>
      <c r="M89" s="20">
        <f t="shared" si="1"/>
        <v>7.857791188617214</v>
      </c>
      <c r="N89" s="20">
        <f t="shared" si="2"/>
        <v>0</v>
      </c>
    </row>
    <row r="90" spans="10:14" x14ac:dyDescent="0.25">
      <c r="J90" s="20">
        <v>-295</v>
      </c>
      <c r="K90" s="20">
        <f t="shared" ref="K90:K153" si="3">$L$7*1.414*SIN(J90*2*3.1415/360+$N$7*2*3.1415/360)</f>
        <v>10.629663514264363</v>
      </c>
      <c r="M90" s="20">
        <f t="shared" ref="M90:M153" si="4">$L$8*1.414*SIN(J90*2*3.1415/360+$N$8*2*3.1415/360)</f>
        <v>7.9986066274403056</v>
      </c>
      <c r="N90" s="20">
        <f t="shared" ref="N90:N153" si="5">IF($O$10,K90*M90,0)</f>
        <v>0</v>
      </c>
    </row>
    <row r="91" spans="10:14" x14ac:dyDescent="0.25">
      <c r="J91" s="20">
        <v>-294</v>
      </c>
      <c r="K91" s="20">
        <f t="shared" si="3"/>
        <v>10.69557152488742</v>
      </c>
      <c r="M91" s="20">
        <f t="shared" si="4"/>
        <v>8.1369857569091213</v>
      </c>
      <c r="N91" s="20">
        <f t="shared" si="5"/>
        <v>0</v>
      </c>
    </row>
    <row r="92" spans="10:14" x14ac:dyDescent="0.25">
      <c r="J92" s="20">
        <v>-293</v>
      </c>
      <c r="K92" s="20">
        <f t="shared" si="3"/>
        <v>10.758221752977938</v>
      </c>
      <c r="M92" s="20">
        <f t="shared" si="4"/>
        <v>8.2728864278865153</v>
      </c>
      <c r="N92" s="20">
        <f t="shared" si="5"/>
        <v>0</v>
      </c>
    </row>
    <row r="93" spans="10:14" x14ac:dyDescent="0.25">
      <c r="J93" s="20">
        <v>-292</v>
      </c>
      <c r="K93" s="20">
        <f t="shared" si="3"/>
        <v>10.817595115795161</v>
      </c>
      <c r="M93" s="20">
        <f t="shared" si="4"/>
        <v>8.4062672461533161</v>
      </c>
      <c r="N93" s="20">
        <f t="shared" si="5"/>
        <v>0</v>
      </c>
    </row>
    <row r="94" spans="10:14" x14ac:dyDescent="0.25">
      <c r="J94" s="20">
        <v>-291</v>
      </c>
      <c r="K94" s="20">
        <f t="shared" si="3"/>
        <v>10.873673528704355</v>
      </c>
      <c r="M94" s="20">
        <f t="shared" si="4"/>
        <v>8.5370875850165984</v>
      </c>
      <c r="N94" s="20">
        <f t="shared" si="5"/>
        <v>0</v>
      </c>
    </row>
    <row r="95" spans="10:14" x14ac:dyDescent="0.25">
      <c r="J95" s="20">
        <v>-290</v>
      </c>
      <c r="K95" s="20">
        <f t="shared" si="3"/>
        <v>10.926439910685245</v>
      </c>
      <c r="M95" s="20">
        <f t="shared" si="4"/>
        <v>8.6653075976842722</v>
      </c>
      <c r="N95" s="20">
        <f t="shared" si="5"/>
        <v>0</v>
      </c>
    </row>
    <row r="96" spans="10:14" x14ac:dyDescent="0.25">
      <c r="J96" s="20">
        <v>-289</v>
      </c>
      <c r="K96" s="20">
        <f t="shared" si="3"/>
        <v>10.975878189534766</v>
      </c>
      <c r="M96" s="20">
        <f t="shared" si="4"/>
        <v>8.790888229402082</v>
      </c>
      <c r="N96" s="20">
        <f t="shared" si="5"/>
        <v>0</v>
      </c>
    </row>
    <row r="97" spans="10:14" x14ac:dyDescent="0.25">
      <c r="J97" s="20">
        <v>-288</v>
      </c>
      <c r="K97" s="20">
        <f t="shared" si="3"/>
        <v>11.021973306762497</v>
      </c>
      <c r="M97" s="20">
        <f t="shared" si="4"/>
        <v>8.9137912293493304</v>
      </c>
      <c r="N97" s="20">
        <f t="shared" si="5"/>
        <v>0</v>
      </c>
    </row>
    <row r="98" spans="10:14" x14ac:dyDescent="0.25">
      <c r="J98" s="20">
        <v>-287</v>
      </c>
      <c r="K98" s="20">
        <f t="shared" si="3"/>
        <v>11.06471122217738</v>
      </c>
      <c r="M98" s="20">
        <f t="shared" si="4"/>
        <v>9.0339791622898353</v>
      </c>
      <c r="N98" s="20">
        <f t="shared" si="5"/>
        <v>0</v>
      </c>
    </row>
    <row r="99" spans="10:14" x14ac:dyDescent="0.25">
      <c r="J99" s="20">
        <v>-286</v>
      </c>
      <c r="K99" s="20">
        <f t="shared" si="3"/>
        <v>11.104078918164223</v>
      </c>
      <c r="M99" s="20">
        <f t="shared" si="4"/>
        <v>9.1514154199742954</v>
      </c>
      <c r="N99" s="20">
        <f t="shared" si="5"/>
        <v>0</v>
      </c>
    </row>
    <row r="100" spans="10:14" x14ac:dyDescent="0.25">
      <c r="J100" s="20">
        <v>-285</v>
      </c>
      <c r="K100" s="20">
        <f t="shared" si="3"/>
        <v>11.140064403648777</v>
      </c>
      <c r="M100" s="20">
        <f t="shared" si="4"/>
        <v>9.2660642322909474</v>
      </c>
      <c r="N100" s="20">
        <f t="shared" si="5"/>
        <v>0</v>
      </c>
    </row>
    <row r="101" spans="10:14" x14ac:dyDescent="0.25">
      <c r="J101" s="20">
        <v>-284</v>
      </c>
      <c r="K101" s="20">
        <f t="shared" si="3"/>
        <v>11.172656717750106</v>
      </c>
      <c r="M101" s="20">
        <f t="shared" si="4"/>
        <v>9.3778906781607958</v>
      </c>
      <c r="N101" s="20">
        <f t="shared" si="5"/>
        <v>0</v>
      </c>
    </row>
    <row r="102" spans="10:14" x14ac:dyDescent="0.25">
      <c r="J102" s="20">
        <v>-283</v>
      </c>
      <c r="K102" s="20">
        <f t="shared" si="3"/>
        <v>11.201845933119177</v>
      </c>
      <c r="M102" s="20">
        <f t="shared" si="4"/>
        <v>9.4868606961742792</v>
      </c>
      <c r="N102" s="20">
        <f t="shared" si="5"/>
        <v>0</v>
      </c>
    </row>
    <row r="103" spans="10:14" x14ac:dyDescent="0.25">
      <c r="J103" s="20">
        <v>-282</v>
      </c>
      <c r="K103" s="20">
        <f t="shared" si="3"/>
        <v>11.227623158962668</v>
      </c>
      <c r="M103" s="20">
        <f t="shared" si="4"/>
        <v>9.5929410949661502</v>
      </c>
      <c r="N103" s="20">
        <f t="shared" si="5"/>
        <v>0</v>
      </c>
    </row>
    <row r="104" spans="10:14" x14ac:dyDescent="0.25">
      <c r="J104" s="20">
        <v>-281</v>
      </c>
      <c r="K104" s="20">
        <f t="shared" si="3"/>
        <v>11.249980543751004</v>
      </c>
      <c r="M104" s="20">
        <f t="shared" si="4"/>
        <v>9.6960995633252054</v>
      </c>
      <c r="N104" s="20">
        <f t="shared" si="5"/>
        <v>0</v>
      </c>
    </row>
    <row r="105" spans="10:14" x14ac:dyDescent="0.25">
      <c r="J105" s="20">
        <v>-280</v>
      </c>
      <c r="K105" s="20">
        <f t="shared" si="3"/>
        <v>11.26891127760989</v>
      </c>
      <c r="M105" s="20">
        <f t="shared" si="4"/>
        <v>9.7963046800361049</v>
      </c>
      <c r="N105" s="20">
        <f t="shared" si="5"/>
        <v>0</v>
      </c>
    </row>
    <row r="106" spans="10:14" x14ac:dyDescent="0.25">
      <c r="J106" s="20">
        <v>-279</v>
      </c>
      <c r="K106" s="20">
        <f t="shared" si="3"/>
        <v>11.284409594394527</v>
      </c>
      <c r="M106" s="20">
        <f t="shared" si="4"/>
        <v>9.8935259234499302</v>
      </c>
      <c r="N106" s="20">
        <f t="shared" si="5"/>
        <v>0</v>
      </c>
    </row>
    <row r="107" spans="10:14" x14ac:dyDescent="0.25">
      <c r="J107" s="20">
        <v>-278</v>
      </c>
      <c r="K107" s="20">
        <f t="shared" si="3"/>
        <v>11.29647077344594</v>
      </c>
      <c r="M107" s="20">
        <f t="shared" si="4"/>
        <v>9.9877336807808828</v>
      </c>
      <c r="N107" s="20">
        <f t="shared" si="5"/>
        <v>0</v>
      </c>
    </row>
    <row r="108" spans="10:14" x14ac:dyDescent="0.25">
      <c r="J108" s="20">
        <v>-277</v>
      </c>
      <c r="K108" s="20">
        <f t="shared" si="3"/>
        <v>11.305091141028853</v>
      </c>
      <c r="M108" s="20">
        <f t="shared" si="4"/>
        <v>10.078899257126084</v>
      </c>
      <c r="N108" s="20">
        <f t="shared" si="5"/>
        <v>0</v>
      </c>
    </row>
    <row r="109" spans="10:14" x14ac:dyDescent="0.25">
      <c r="J109" s="20">
        <v>-276</v>
      </c>
      <c r="K109" s="20">
        <f t="shared" si="3"/>
        <v>11.310268071450672</v>
      </c>
      <c r="M109" s="20">
        <f t="shared" si="4"/>
        <v>10.166994884205767</v>
      </c>
      <c r="N109" s="20">
        <f t="shared" si="5"/>
        <v>0</v>
      </c>
    </row>
    <row r="110" spans="10:14" x14ac:dyDescent="0.25">
      <c r="J110" s="20">
        <v>-275</v>
      </c>
      <c r="K110" s="20">
        <f t="shared" si="3"/>
        <v>11.311999987861251</v>
      </c>
      <c r="M110" s="20">
        <f t="shared" si="4"/>
        <v>10.251993728821329</v>
      </c>
      <c r="N110" s="20">
        <f t="shared" si="5"/>
        <v>0</v>
      </c>
    </row>
    <row r="111" spans="10:14" x14ac:dyDescent="0.25">
      <c r="J111" s="20">
        <v>-274</v>
      </c>
      <c r="K111" s="20">
        <f t="shared" si="3"/>
        <v>11.310286362733192</v>
      </c>
      <c r="M111" s="20">
        <f t="shared" si="4"/>
        <v>10.333869901028434</v>
      </c>
      <c r="N111" s="20">
        <f t="shared" si="5"/>
        <v>0</v>
      </c>
    </row>
    <row r="112" spans="10:14" x14ac:dyDescent="0.25">
      <c r="J112" s="20">
        <v>-273</v>
      </c>
      <c r="K112" s="20">
        <f t="shared" si="3"/>
        <v>11.305127718022522</v>
      </c>
      <c r="M112" s="20">
        <f t="shared" si="4"/>
        <v>10.412598462022926</v>
      </c>
      <c r="N112" s="20">
        <f t="shared" si="5"/>
        <v>0</v>
      </c>
    </row>
    <row r="113" spans="10:14" x14ac:dyDescent="0.25">
      <c r="J113" s="20">
        <v>-272</v>
      </c>
      <c r="K113" s="20">
        <f t="shared" si="3"/>
        <v>11.296525625009709</v>
      </c>
      <c r="M113" s="20">
        <f t="shared" si="4"/>
        <v>10.488155431736958</v>
      </c>
      <c r="N113" s="20">
        <f t="shared" si="5"/>
        <v>0</v>
      </c>
    </row>
    <row r="114" spans="10:14" x14ac:dyDescent="0.25">
      <c r="J114" s="20">
        <v>-271</v>
      </c>
      <c r="K114" s="20">
        <f t="shared" si="3"/>
        <v>11.284482703821062</v>
      </c>
      <c r="M114" s="20">
        <f t="shared" si="4"/>
        <v>10.560517796143126</v>
      </c>
      <c r="N114" s="20">
        <f t="shared" si="5"/>
        <v>0</v>
      </c>
    </row>
    <row r="115" spans="10:14" x14ac:dyDescent="0.25">
      <c r="J115" s="20">
        <v>-270</v>
      </c>
      <c r="K115" s="20">
        <f t="shared" si="3"/>
        <v>11.269002622630666</v>
      </c>
      <c r="M115" s="20">
        <f t="shared" si="4"/>
        <v>10.629663514264367</v>
      </c>
      <c r="N115" s="20">
        <f t="shared" si="5"/>
        <v>0</v>
      </c>
    </row>
    <row r="116" spans="10:14" x14ac:dyDescent="0.25">
      <c r="J116" s="20">
        <v>-269</v>
      </c>
      <c r="K116" s="20">
        <f t="shared" si="3"/>
        <v>11.250090096543083</v>
      </c>
      <c r="M116" s="20">
        <f t="shared" si="4"/>
        <v>10.69557152488742</v>
      </c>
      <c r="N116" s="20">
        <f t="shared" si="5"/>
        <v>0</v>
      </c>
    </row>
    <row r="117" spans="10:14" x14ac:dyDescent="0.25">
      <c r="J117" s="20">
        <v>-268</v>
      </c>
      <c r="K117" s="20">
        <f t="shared" si="3"/>
        <v>11.227750886157176</v>
      </c>
      <c r="M117" s="20">
        <f t="shared" si="4"/>
        <v>10.75822175297794</v>
      </c>
      <c r="N117" s="20">
        <f t="shared" si="5"/>
        <v>0</v>
      </c>
    </row>
    <row r="118" spans="10:14" x14ac:dyDescent="0.25">
      <c r="J118" s="20">
        <v>-267</v>
      </c>
      <c r="K118" s="20">
        <f t="shared" si="3"/>
        <v>11.201991795811471</v>
      </c>
      <c r="M118" s="20">
        <f t="shared" si="4"/>
        <v>10.817595115795163</v>
      </c>
      <c r="N118" s="20">
        <f t="shared" si="5"/>
        <v>0</v>
      </c>
    </row>
    <row r="119" spans="10:14" x14ac:dyDescent="0.25">
      <c r="J119" s="20">
        <v>-266</v>
      </c>
      <c r="K119" s="20">
        <f t="shared" si="3"/>
        <v>11.172820671511614</v>
      </c>
      <c r="M119" s="20">
        <f t="shared" si="4"/>
        <v>10.873673528704357</v>
      </c>
      <c r="N119" s="20">
        <f t="shared" si="5"/>
        <v>0</v>
      </c>
    </row>
    <row r="120" spans="10:14" x14ac:dyDescent="0.25">
      <c r="J120" s="20">
        <v>-265</v>
      </c>
      <c r="K120" s="20">
        <f t="shared" si="3"/>
        <v>11.140246398540544</v>
      </c>
      <c r="M120" s="20">
        <f t="shared" si="4"/>
        <v>10.926439910685248</v>
      </c>
      <c r="N120" s="20">
        <f t="shared" si="5"/>
        <v>0</v>
      </c>
    </row>
    <row r="121" spans="10:14" x14ac:dyDescent="0.25">
      <c r="J121" s="20">
        <v>-264</v>
      </c>
      <c r="K121" s="20">
        <f t="shared" si="3"/>
        <v>11.10427889875211</v>
      </c>
      <c r="M121" s="20">
        <f t="shared" si="4"/>
        <v>10.975878189534766</v>
      </c>
      <c r="N121" s="20">
        <f t="shared" si="5"/>
        <v>0</v>
      </c>
    </row>
    <row r="122" spans="10:14" x14ac:dyDescent="0.25">
      <c r="J122" s="20">
        <v>-263</v>
      </c>
      <c r="K122" s="20">
        <f t="shared" si="3"/>
        <v>11.064929127548954</v>
      </c>
      <c r="M122" s="20">
        <f t="shared" si="4"/>
        <v>11.021973306762499</v>
      </c>
      <c r="N122" s="20">
        <f t="shared" si="5"/>
        <v>0</v>
      </c>
    </row>
    <row r="123" spans="10:14" x14ac:dyDescent="0.25">
      <c r="J123" s="20">
        <v>-262</v>
      </c>
      <c r="K123" s="20">
        <f t="shared" si="3"/>
        <v>11.022209070545591</v>
      </c>
      <c r="M123" s="20">
        <f t="shared" si="4"/>
        <v>11.06471122217738</v>
      </c>
      <c r="N123" s="20">
        <f t="shared" si="5"/>
        <v>0</v>
      </c>
    </row>
    <row r="124" spans="10:14" x14ac:dyDescent="0.25">
      <c r="J124" s="20">
        <v>-261</v>
      </c>
      <c r="K124" s="20">
        <f t="shared" si="3"/>
        <v>10.97613173991768</v>
      </c>
      <c r="M124" s="20">
        <f t="shared" si="4"/>
        <v>11.104078918164223</v>
      </c>
      <c r="N124" s="20">
        <f t="shared" si="5"/>
        <v>0</v>
      </c>
    </row>
    <row r="125" spans="10:14" x14ac:dyDescent="0.25">
      <c r="J125" s="20">
        <v>-260</v>
      </c>
      <c r="K125" s="20">
        <f t="shared" si="3"/>
        <v>10.926711170438635</v>
      </c>
      <c r="M125" s="20">
        <f t="shared" si="4"/>
        <v>11.140064403648779</v>
      </c>
      <c r="N125" s="20">
        <f t="shared" si="5"/>
        <v>0</v>
      </c>
    </row>
    <row r="126" spans="10:14" x14ac:dyDescent="0.25">
      <c r="J126" s="20">
        <v>-259</v>
      </c>
      <c r="K126" s="20">
        <f t="shared" si="3"/>
        <v>10.87396241520474</v>
      </c>
      <c r="M126" s="20">
        <f t="shared" si="4"/>
        <v>11.172656717750106</v>
      </c>
      <c r="N126" s="20">
        <f t="shared" si="5"/>
        <v>0</v>
      </c>
    </row>
    <row r="127" spans="10:14" x14ac:dyDescent="0.25">
      <c r="J127" s="20">
        <v>-258</v>
      </c>
      <c r="K127" s="20">
        <f t="shared" si="3"/>
        <v>10.817901541050109</v>
      </c>
      <c r="M127" s="20">
        <f t="shared" si="4"/>
        <v>11.201845933119179</v>
      </c>
      <c r="N127" s="20">
        <f t="shared" si="5"/>
        <v>0</v>
      </c>
    </row>
    <row r="128" spans="10:14" x14ac:dyDescent="0.25">
      <c r="J128" s="20">
        <v>-257</v>
      </c>
      <c r="K128" s="20">
        <f t="shared" si="3"/>
        <v>10.758545623652854</v>
      </c>
      <c r="M128" s="20">
        <f t="shared" si="4"/>
        <v>11.227623158962668</v>
      </c>
      <c r="N128" s="20">
        <f t="shared" si="5"/>
        <v>0</v>
      </c>
    </row>
    <row r="129" spans="10:14" x14ac:dyDescent="0.25">
      <c r="J129" s="20">
        <v>-256</v>
      </c>
      <c r="K129" s="20">
        <f t="shared" si="3"/>
        <v>10.695912742333972</v>
      </c>
      <c r="M129" s="20">
        <f t="shared" si="4"/>
        <v>11.249980543751004</v>
      </c>
      <c r="N129" s="20">
        <f t="shared" si="5"/>
        <v>0</v>
      </c>
    </row>
    <row r="130" spans="10:14" x14ac:dyDescent="0.25">
      <c r="J130" s="20">
        <v>-255</v>
      </c>
      <c r="K130" s="20">
        <f t="shared" si="3"/>
        <v>10.63002197455055</v>
      </c>
      <c r="M130" s="20">
        <f t="shared" si="4"/>
        <v>11.26891127760989</v>
      </c>
      <c r="N130" s="20">
        <f t="shared" si="5"/>
        <v>0</v>
      </c>
    </row>
    <row r="131" spans="10:14" x14ac:dyDescent="0.25">
      <c r="J131" s="20">
        <v>-254</v>
      </c>
      <c r="K131" s="20">
        <f t="shared" si="3"/>
        <v>10.560893390084908</v>
      </c>
      <c r="M131" s="20">
        <f t="shared" si="4"/>
        <v>11.284409594394527</v>
      </c>
      <c r="N131" s="20">
        <f t="shared" si="5"/>
        <v>0</v>
      </c>
    </row>
    <row r="132" spans="10:14" x14ac:dyDescent="0.25">
      <c r="J132" s="20">
        <v>-253</v>
      </c>
      <c r="K132" s="20">
        <f t="shared" si="3"/>
        <v>10.488548044931527</v>
      </c>
      <c r="M132" s="20">
        <f t="shared" si="4"/>
        <v>11.296470773445941</v>
      </c>
      <c r="N132" s="20">
        <f t="shared" si="5"/>
        <v>0</v>
      </c>
    </row>
    <row r="133" spans="10:14" x14ac:dyDescent="0.25">
      <c r="J133" s="20">
        <v>-252</v>
      </c>
      <c r="K133" s="20">
        <f t="shared" si="3"/>
        <v>10.413007974883557</v>
      </c>
      <c r="M133" s="20">
        <f t="shared" si="4"/>
        <v>11.305091141028853</v>
      </c>
      <c r="N133" s="20">
        <f t="shared" si="5"/>
        <v>0</v>
      </c>
    </row>
    <row r="134" spans="10:14" x14ac:dyDescent="0.25">
      <c r="J134" s="20">
        <v>-251</v>
      </c>
      <c r="K134" s="20">
        <f t="shared" si="3"/>
        <v>10.334296188820902</v>
      </c>
      <c r="M134" s="20">
        <f t="shared" si="4"/>
        <v>11.310268071450672</v>
      </c>
      <c r="N134" s="20">
        <f t="shared" si="5"/>
        <v>0</v>
      </c>
    </row>
    <row r="135" spans="10:14" x14ac:dyDescent="0.25">
      <c r="J135" s="20">
        <v>-250</v>
      </c>
      <c r="K135" s="20">
        <f t="shared" si="3"/>
        <v>10.2524366617019</v>
      </c>
      <c r="M135" s="20">
        <f t="shared" si="4"/>
        <v>11.311999987861251</v>
      </c>
      <c r="N135" s="20">
        <f t="shared" si="5"/>
        <v>0</v>
      </c>
    </row>
    <row r="136" spans="10:14" x14ac:dyDescent="0.25">
      <c r="J136" s="20">
        <v>-249</v>
      </c>
      <c r="K136" s="20">
        <f t="shared" si="3"/>
        <v>10.167454327260758</v>
      </c>
      <c r="M136" s="20">
        <f t="shared" si="4"/>
        <v>11.310286362733192</v>
      </c>
      <c r="N136" s="20">
        <f t="shared" si="5"/>
        <v>0</v>
      </c>
    </row>
    <row r="137" spans="10:14" x14ac:dyDescent="0.25">
      <c r="J137" s="20">
        <v>-248</v>
      </c>
      <c r="K137" s="20">
        <f t="shared" si="3"/>
        <v>10.079375070412937</v>
      </c>
      <c r="M137" s="20">
        <f t="shared" si="4"/>
        <v>11.305127718022522</v>
      </c>
      <c r="N137" s="20">
        <f t="shared" si="5"/>
        <v>0</v>
      </c>
    </row>
    <row r="138" spans="10:14" x14ac:dyDescent="0.25">
      <c r="J138" s="20">
        <v>-247</v>
      </c>
      <c r="K138" s="20">
        <f t="shared" si="3"/>
        <v>9.9882257193708153</v>
      </c>
      <c r="M138" s="20">
        <f t="shared" si="4"/>
        <v>11.296525625009709</v>
      </c>
      <c r="N138" s="20">
        <f t="shared" si="5"/>
        <v>0</v>
      </c>
    </row>
    <row r="139" spans="10:14" x14ac:dyDescent="0.25">
      <c r="J139" s="20">
        <v>-246</v>
      </c>
      <c r="K139" s="20">
        <f t="shared" si="3"/>
        <v>9.894034037472057</v>
      </c>
      <c r="M139" s="20">
        <f t="shared" si="4"/>
        <v>11.284482703821061</v>
      </c>
      <c r="N139" s="20">
        <f t="shared" si="5"/>
        <v>0</v>
      </c>
    </row>
    <row r="140" spans="10:14" x14ac:dyDescent="0.25">
      <c r="J140" s="20">
        <v>-245</v>
      </c>
      <c r="K140" s="20">
        <f t="shared" si="3"/>
        <v>9.7968287147231017</v>
      </c>
      <c r="M140" s="20">
        <f t="shared" si="4"/>
        <v>11.269002622630666</v>
      </c>
      <c r="N140" s="20">
        <f t="shared" si="5"/>
        <v>0</v>
      </c>
    </row>
    <row r="141" spans="10:14" x14ac:dyDescent="0.25">
      <c r="J141" s="20">
        <v>-244</v>
      </c>
      <c r="K141" s="20">
        <f t="shared" si="3"/>
        <v>9.6966393590604554</v>
      </c>
      <c r="M141" s="20">
        <f t="shared" si="4"/>
        <v>11.250090096543083</v>
      </c>
      <c r="N141" s="20">
        <f t="shared" si="5"/>
        <v>0</v>
      </c>
    </row>
    <row r="142" spans="10:14" x14ac:dyDescent="0.25">
      <c r="J142" s="20">
        <v>-243</v>
      </c>
      <c r="K142" s="20">
        <f t="shared" si="3"/>
        <v>9.5934964873323221</v>
      </c>
      <c r="M142" s="20">
        <f t="shared" si="4"/>
        <v>11.227750886157176</v>
      </c>
      <c r="N142" s="20">
        <f t="shared" si="5"/>
        <v>0</v>
      </c>
    </row>
    <row r="143" spans="10:14" x14ac:dyDescent="0.25">
      <c r="J143" s="20">
        <v>-242</v>
      </c>
      <c r="K143" s="20">
        <f t="shared" si="3"/>
        <v>9.487431516003479</v>
      </c>
      <c r="M143" s="20">
        <f t="shared" si="4"/>
        <v>11.201991795811471</v>
      </c>
      <c r="N143" s="20">
        <f t="shared" si="5"/>
        <v>0</v>
      </c>
    </row>
    <row r="144" spans="10:14" x14ac:dyDescent="0.25">
      <c r="J144" s="20">
        <v>-241</v>
      </c>
      <c r="K144" s="20">
        <f t="shared" si="3"/>
        <v>9.3784767515860086</v>
      </c>
      <c r="M144" s="20">
        <f t="shared" si="4"/>
        <v>11.172820671511612</v>
      </c>
      <c r="N144" s="20">
        <f t="shared" si="5"/>
        <v>0</v>
      </c>
    </row>
    <row r="145" spans="10:14" x14ac:dyDescent="0.25">
      <c r="J145" s="20">
        <v>-240</v>
      </c>
      <c r="K145" s="20">
        <f t="shared" si="3"/>
        <v>9.2666653807990809</v>
      </c>
      <c r="M145" s="20">
        <f t="shared" si="4"/>
        <v>11.140246398540544</v>
      </c>
      <c r="N145" s="20">
        <f t="shared" si="5"/>
        <v>0</v>
      </c>
    </row>
    <row r="146" spans="10:14" x14ac:dyDescent="0.25">
      <c r="J146" s="20">
        <v>-239</v>
      </c>
      <c r="K146" s="20">
        <f t="shared" si="3"/>
        <v>9.1520314604604813</v>
      </c>
      <c r="M146" s="20">
        <f t="shared" si="4"/>
        <v>11.10427889875211</v>
      </c>
      <c r="N146" s="20">
        <f t="shared" si="5"/>
        <v>0</v>
      </c>
    </row>
    <row r="147" spans="10:14" x14ac:dyDescent="0.25">
      <c r="J147" s="20">
        <v>-238</v>
      </c>
      <c r="K147" s="20">
        <f t="shared" si="3"/>
        <v>9.0346099071132304</v>
      </c>
      <c r="M147" s="20">
        <f t="shared" si="4"/>
        <v>11.064929127548954</v>
      </c>
      <c r="N147" s="20">
        <f t="shared" si="5"/>
        <v>0</v>
      </c>
    </row>
    <row r="148" spans="10:14" x14ac:dyDescent="0.25">
      <c r="J148" s="20">
        <v>-237</v>
      </c>
      <c r="K148" s="20">
        <f t="shared" si="3"/>
        <v>8.9144364863903061</v>
      </c>
      <c r="M148" s="20">
        <f t="shared" si="4"/>
        <v>11.022209070545591</v>
      </c>
      <c r="N148" s="20">
        <f t="shared" si="5"/>
        <v>0</v>
      </c>
    </row>
    <row r="149" spans="10:14" x14ac:dyDescent="0.25">
      <c r="J149" s="20">
        <v>-236</v>
      </c>
      <c r="K149" s="20">
        <f t="shared" si="3"/>
        <v>8.7915478021206628</v>
      </c>
      <c r="M149" s="20">
        <f t="shared" si="4"/>
        <v>10.976131739917676</v>
      </c>
      <c r="N149" s="20">
        <f t="shared" si="5"/>
        <v>0</v>
      </c>
    </row>
    <row r="150" spans="10:14" x14ac:dyDescent="0.25">
      <c r="J150" s="20">
        <v>-235</v>
      </c>
      <c r="K150" s="20">
        <f t="shared" si="3"/>
        <v>8.6659812851800933</v>
      </c>
      <c r="M150" s="20">
        <f t="shared" si="4"/>
        <v>10.926711170438635</v>
      </c>
      <c r="N150" s="20">
        <f t="shared" si="5"/>
        <v>0</v>
      </c>
    </row>
    <row r="151" spans="10:14" x14ac:dyDescent="0.25">
      <c r="J151" s="20">
        <v>-234</v>
      </c>
      <c r="K151" s="20">
        <f t="shared" si="3"/>
        <v>8.537775182090007</v>
      </c>
      <c r="M151" s="20">
        <f t="shared" si="4"/>
        <v>10.873962415204737</v>
      </c>
      <c r="N151" s="20">
        <f t="shared" si="5"/>
        <v>0</v>
      </c>
    </row>
    <row r="152" spans="10:14" x14ac:dyDescent="0.25">
      <c r="J152" s="20">
        <v>-233</v>
      </c>
      <c r="K152" s="20">
        <f t="shared" si="3"/>
        <v>8.4069685433679506</v>
      </c>
      <c r="M152" s="20">
        <f t="shared" si="4"/>
        <v>10.817901541050109</v>
      </c>
      <c r="N152" s="20">
        <f t="shared" si="5"/>
        <v>0</v>
      </c>
    </row>
    <row r="153" spans="10:14" x14ac:dyDescent="0.25">
      <c r="J153" s="20">
        <v>-232</v>
      </c>
      <c r="K153" s="20">
        <f t="shared" si="3"/>
        <v>8.2736012116330446</v>
      </c>
      <c r="M153" s="20">
        <f t="shared" si="4"/>
        <v>10.758545623652854</v>
      </c>
      <c r="N153" s="20">
        <f t="shared" si="5"/>
        <v>0</v>
      </c>
    </row>
    <row r="154" spans="10:14" x14ac:dyDescent="0.25">
      <c r="J154" s="20">
        <v>-231</v>
      </c>
      <c r="K154" s="20">
        <f t="shared" ref="K154:K217" si="6">$L$7*1.414*SIN(J154*2*3.1415/360+$N$7*2*3.1415/360)</f>
        <v>8.1377138094703216</v>
      </c>
      <c r="M154" s="20">
        <f t="shared" ref="M154:M217" si="7">$L$8*1.414*SIN(J154*2*3.1415/360+$N$8*2*3.1415/360)</f>
        <v>10.695912742333968</v>
      </c>
      <c r="N154" s="20">
        <f t="shared" ref="N154:N217" si="8">IF($O$10,K154*M154,0)</f>
        <v>0</v>
      </c>
    </row>
    <row r="155" spans="10:14" x14ac:dyDescent="0.25">
      <c r="J155" s="20">
        <v>-230</v>
      </c>
      <c r="K155" s="20">
        <f t="shared" si="6"/>
        <v>7.9993477270574189</v>
      </c>
      <c r="M155" s="20">
        <f t="shared" si="7"/>
        <v>10.63002197455055</v>
      </c>
      <c r="N155" s="20">
        <f t="shared" si="8"/>
        <v>0</v>
      </c>
    </row>
    <row r="156" spans="10:14" x14ac:dyDescent="0.25">
      <c r="J156" s="20">
        <v>-229</v>
      </c>
      <c r="K156" s="20">
        <f t="shared" si="6"/>
        <v>7.8585451095574124</v>
      </c>
      <c r="M156" s="20">
        <f t="shared" si="7"/>
        <v>10.560893390084905</v>
      </c>
      <c r="N156" s="20">
        <f t="shared" si="8"/>
        <v>0</v>
      </c>
    </row>
    <row r="157" spans="10:14" x14ac:dyDescent="0.25">
      <c r="J157" s="20">
        <v>-228</v>
      </c>
      <c r="K157" s="20">
        <f t="shared" si="6"/>
        <v>7.7153488442818441</v>
      </c>
      <c r="M157" s="20">
        <f t="shared" si="7"/>
        <v>10.488548044931527</v>
      </c>
      <c r="N157" s="20">
        <f t="shared" si="8"/>
        <v>0</v>
      </c>
    </row>
    <row r="158" spans="10:14" x14ac:dyDescent="0.25">
      <c r="J158" s="20">
        <v>-227</v>
      </c>
      <c r="K158" s="20">
        <f t="shared" si="6"/>
        <v>7.5698025476275026</v>
      </c>
      <c r="M158" s="20">
        <f t="shared" si="7"/>
        <v>10.413007974883554</v>
      </c>
      <c r="N158" s="20">
        <f t="shared" si="8"/>
        <v>0</v>
      </c>
    </row>
    <row r="159" spans="10:14" x14ac:dyDescent="0.25">
      <c r="J159" s="20">
        <v>-226</v>
      </c>
      <c r="K159" s="20">
        <f t="shared" si="6"/>
        <v>7.4219505517913156</v>
      </c>
      <c r="M159" s="20">
        <f t="shared" si="7"/>
        <v>10.3342961888209</v>
      </c>
      <c r="N159" s="20">
        <f t="shared" si="8"/>
        <v>0</v>
      </c>
    </row>
    <row r="160" spans="10:14" x14ac:dyDescent="0.25">
      <c r="J160" s="20">
        <v>-225</v>
      </c>
      <c r="K160" s="20">
        <f t="shared" si="6"/>
        <v>7.2718378912670625</v>
      </c>
      <c r="M160" s="20">
        <f t="shared" si="7"/>
        <v>10.2524366617019</v>
      </c>
      <c r="N160" s="20">
        <f t="shared" si="8"/>
        <v>0</v>
      </c>
    </row>
    <row r="161" spans="10:14" x14ac:dyDescent="0.25">
      <c r="J161" s="20">
        <v>-224</v>
      </c>
      <c r="K161" s="20">
        <f t="shared" si="6"/>
        <v>7.1195102891282875</v>
      </c>
      <c r="M161" s="20">
        <f t="shared" si="7"/>
        <v>10.167454327260756</v>
      </c>
      <c r="N161" s="20">
        <f t="shared" si="8"/>
        <v>0</v>
      </c>
    </row>
    <row r="162" spans="10:14" x14ac:dyDescent="0.25">
      <c r="J162" s="20">
        <v>-223</v>
      </c>
      <c r="K162" s="20">
        <f t="shared" si="6"/>
        <v>6.9650141431014037</v>
      </c>
      <c r="M162" s="20">
        <f t="shared" si="7"/>
        <v>10.079375070412935</v>
      </c>
      <c r="N162" s="20">
        <f t="shared" si="8"/>
        <v>0</v>
      </c>
    </row>
    <row r="163" spans="10:14" x14ac:dyDescent="0.25">
      <c r="J163" s="20">
        <v>-222</v>
      </c>
      <c r="K163" s="20">
        <f t="shared" si="6"/>
        <v>6.8083965114333376</v>
      </c>
      <c r="M163" s="20">
        <f t="shared" si="7"/>
        <v>9.9882257193708117</v>
      </c>
      <c r="N163" s="20">
        <f t="shared" si="8"/>
        <v>0</v>
      </c>
    </row>
    <row r="164" spans="10:14" x14ac:dyDescent="0.25">
      <c r="J164" s="20">
        <v>-221</v>
      </c>
      <c r="K164" s="20">
        <f t="shared" si="6"/>
        <v>6.649705098557992</v>
      </c>
      <c r="M164" s="20">
        <f t="shared" si="7"/>
        <v>9.8940340374720535</v>
      </c>
      <c r="N164" s="20">
        <f t="shared" si="8"/>
        <v>0</v>
      </c>
    </row>
    <row r="165" spans="10:14" x14ac:dyDescent="0.25">
      <c r="J165" s="20">
        <v>-220</v>
      </c>
      <c r="K165" s="20">
        <f t="shared" si="6"/>
        <v>6.4889882405658277</v>
      </c>
      <c r="M165" s="20">
        <f t="shared" si="7"/>
        <v>9.7968287147230981</v>
      </c>
      <c r="N165" s="20">
        <f t="shared" si="8"/>
        <v>0</v>
      </c>
    </row>
    <row r="166" spans="10:14" x14ac:dyDescent="0.25">
      <c r="J166" s="20">
        <v>-219</v>
      </c>
      <c r="K166" s="20">
        <f t="shared" si="6"/>
        <v>6.3262948904811518</v>
      </c>
      <c r="M166" s="20">
        <f t="shared" si="7"/>
        <v>9.69663935906045</v>
      </c>
      <c r="N166" s="20">
        <f t="shared" si="8"/>
        <v>0</v>
      </c>
    </row>
    <row r="167" spans="10:14" x14ac:dyDescent="0.25">
      <c r="J167" s="20">
        <v>-218</v>
      </c>
      <c r="K167" s="20">
        <f t="shared" si="6"/>
        <v>6.1616746033513667</v>
      </c>
      <c r="M167" s="20">
        <f t="shared" si="7"/>
        <v>9.5934964873323239</v>
      </c>
      <c r="N167" s="20">
        <f t="shared" si="8"/>
        <v>0</v>
      </c>
    </row>
    <row r="168" spans="10:14" x14ac:dyDescent="0.25">
      <c r="J168" s="20">
        <v>-217</v>
      </c>
      <c r="K168" s="20">
        <f t="shared" si="6"/>
        <v>5.9951775211529608</v>
      </c>
      <c r="M168" s="20">
        <f t="shared" si="7"/>
        <v>9.4874315160034737</v>
      </c>
      <c r="N168" s="20">
        <f t="shared" si="8"/>
        <v>0</v>
      </c>
    </row>
    <row r="169" spans="10:14" x14ac:dyDescent="0.25">
      <c r="J169" s="20">
        <v>-216</v>
      </c>
      <c r="K169" s="20">
        <f t="shared" si="6"/>
        <v>5.8268543575186715</v>
      </c>
      <c r="M169" s="20">
        <f t="shared" si="7"/>
        <v>9.3784767515860104</v>
      </c>
      <c r="N169" s="20">
        <f t="shared" si="8"/>
        <v>0</v>
      </c>
    </row>
    <row r="170" spans="10:14" x14ac:dyDescent="0.25">
      <c r="J170" s="20">
        <v>-215</v>
      </c>
      <c r="K170" s="20">
        <f t="shared" si="6"/>
        <v>5.6567563822904932</v>
      </c>
      <c r="M170" s="20">
        <f t="shared" si="7"/>
        <v>9.2666653807990755</v>
      </c>
      <c r="N170" s="20">
        <f t="shared" si="8"/>
        <v>0</v>
      </c>
    </row>
    <row r="171" spans="10:14" x14ac:dyDescent="0.25">
      <c r="J171" s="20">
        <v>-214</v>
      </c>
      <c r="K171" s="20">
        <f t="shared" si="6"/>
        <v>5.4849354059033733</v>
      </c>
      <c r="M171" s="20">
        <f t="shared" si="7"/>
        <v>9.1520314604604778</v>
      </c>
      <c r="N171" s="20">
        <f t="shared" si="8"/>
        <v>0</v>
      </c>
    </row>
    <row r="172" spans="10:14" x14ac:dyDescent="0.25">
      <c r="J172" s="20">
        <v>-213</v>
      </c>
      <c r="K172" s="20">
        <f t="shared" si="6"/>
        <v>5.3114437636041103</v>
      </c>
      <c r="M172" s="20">
        <f t="shared" si="7"/>
        <v>9.0346099071132304</v>
      </c>
      <c r="N172" s="20">
        <f t="shared" si="8"/>
        <v>0</v>
      </c>
    </row>
    <row r="173" spans="10:14" x14ac:dyDescent="0.25">
      <c r="J173" s="20">
        <v>-212</v>
      </c>
      <c r="K173" s="20">
        <f t="shared" si="6"/>
        <v>5.1363342995105379</v>
      </c>
      <c r="M173" s="20">
        <f t="shared" si="7"/>
        <v>8.914436486390299</v>
      </c>
      <c r="N173" s="20">
        <f t="shared" si="8"/>
        <v>0</v>
      </c>
    </row>
    <row r="174" spans="10:14" x14ac:dyDescent="0.25">
      <c r="J174" s="20">
        <v>-211</v>
      </c>
      <c r="K174" s="20">
        <f t="shared" si="6"/>
        <v>4.9596603505155965</v>
      </c>
      <c r="M174" s="20">
        <f t="shared" si="7"/>
        <v>8.7915478021206628</v>
      </c>
      <c r="N174" s="20">
        <f t="shared" si="8"/>
        <v>0</v>
      </c>
    </row>
    <row r="175" spans="10:14" x14ac:dyDescent="0.25">
      <c r="J175" s="20">
        <v>-210</v>
      </c>
      <c r="K175" s="20">
        <f t="shared" si="6"/>
        <v>4.7814757300413779</v>
      </c>
      <c r="M175" s="20">
        <f t="shared" si="7"/>
        <v>8.6659812851800861</v>
      </c>
      <c r="N175" s="20">
        <f t="shared" si="8"/>
        <v>0</v>
      </c>
    </row>
    <row r="176" spans="10:14" x14ac:dyDescent="0.25">
      <c r="J176" s="20">
        <v>-209</v>
      </c>
      <c r="K176" s="20">
        <f t="shared" si="6"/>
        <v>4.6018347116480065</v>
      </c>
      <c r="M176" s="20">
        <f t="shared" si="7"/>
        <v>8.5377751820900105</v>
      </c>
      <c r="N176" s="20">
        <f t="shared" si="8"/>
        <v>0</v>
      </c>
    </row>
    <row r="177" spans="10:14" x14ac:dyDescent="0.25">
      <c r="J177" s="20">
        <v>-208</v>
      </c>
      <c r="K177" s="20">
        <f t="shared" si="6"/>
        <v>4.4207920125023312</v>
      </c>
      <c r="M177" s="20">
        <f t="shared" si="7"/>
        <v>8.4069685433679453</v>
      </c>
      <c r="N177" s="20">
        <f t="shared" si="8"/>
        <v>0</v>
      </c>
    </row>
    <row r="178" spans="10:14" x14ac:dyDescent="0.25">
      <c r="J178" s="20">
        <v>-207</v>
      </c>
      <c r="K178" s="20">
        <f t="shared" si="6"/>
        <v>4.2384027767115846</v>
      </c>
      <c r="M178" s="20">
        <f t="shared" si="7"/>
        <v>8.2736012116330375</v>
      </c>
      <c r="N178" s="20">
        <f t="shared" si="8"/>
        <v>0</v>
      </c>
    </row>
    <row r="179" spans="10:14" x14ac:dyDescent="0.25">
      <c r="J179" s="20">
        <v>-206</v>
      </c>
      <c r="K179" s="20">
        <f t="shared" si="6"/>
        <v>4.0547225585268931</v>
      </c>
      <c r="M179" s="20">
        <f t="shared" si="7"/>
        <v>8.1377138094703216</v>
      </c>
      <c r="N179" s="20">
        <f t="shared" si="8"/>
        <v>0</v>
      </c>
    </row>
    <row r="180" spans="10:14" x14ac:dyDescent="0.25">
      <c r="J180" s="20">
        <v>-205</v>
      </c>
      <c r="K180" s="20">
        <f t="shared" si="6"/>
        <v>3.8698073054219355</v>
      </c>
      <c r="M180" s="20">
        <f t="shared" si="7"/>
        <v>7.9993477270574118</v>
      </c>
      <c r="N180" s="20">
        <f t="shared" si="8"/>
        <v>0</v>
      </c>
    </row>
    <row r="181" spans="10:14" x14ac:dyDescent="0.25">
      <c r="J181" s="20">
        <v>-204</v>
      </c>
      <c r="K181" s="20">
        <f t="shared" si="6"/>
        <v>3.6837133410517975</v>
      </c>
      <c r="M181" s="20">
        <f t="shared" si="7"/>
        <v>7.8585451095574088</v>
      </c>
      <c r="N181" s="20">
        <f t="shared" si="8"/>
        <v>0</v>
      </c>
    </row>
    <row r="182" spans="10:14" x14ac:dyDescent="0.25">
      <c r="J182" s="20">
        <v>-203</v>
      </c>
      <c r="K182" s="20">
        <f t="shared" si="6"/>
        <v>3.4964973480972774</v>
      </c>
      <c r="M182" s="20">
        <f t="shared" si="7"/>
        <v>7.7153488442818405</v>
      </c>
      <c r="N182" s="20">
        <f t="shared" si="8"/>
        <v>0</v>
      </c>
    </row>
    <row r="183" spans="10:14" x14ac:dyDescent="0.25">
      <c r="J183" s="20">
        <v>-202</v>
      </c>
      <c r="K183" s="20">
        <f t="shared" si="6"/>
        <v>3.3082163509997584</v>
      </c>
      <c r="M183" s="20">
        <f t="shared" si="7"/>
        <v>7.5698025476275026</v>
      </c>
      <c r="N183" s="20">
        <f t="shared" si="8"/>
        <v>0</v>
      </c>
    </row>
    <row r="184" spans="10:14" x14ac:dyDescent="0.25">
      <c r="J184" s="20">
        <v>-201</v>
      </c>
      <c r="K184" s="20">
        <f t="shared" si="6"/>
        <v>3.1189276985920915</v>
      </c>
      <c r="M184" s="20">
        <f t="shared" si="7"/>
        <v>7.4219505517913111</v>
      </c>
      <c r="N184" s="20">
        <f t="shared" si="8"/>
        <v>0</v>
      </c>
    </row>
    <row r="185" spans="10:14" x14ac:dyDescent="0.25">
      <c r="J185" s="20">
        <v>-200</v>
      </c>
      <c r="K185" s="20">
        <f t="shared" si="6"/>
        <v>2.9286890466305846</v>
      </c>
      <c r="M185" s="20">
        <f t="shared" si="7"/>
        <v>7.2718378912670589</v>
      </c>
      <c r="N185" s="20">
        <f t="shared" si="8"/>
        <v>0</v>
      </c>
    </row>
    <row r="186" spans="10:14" x14ac:dyDescent="0.25">
      <c r="J186" s="20">
        <v>-199</v>
      </c>
      <c r="K186" s="20">
        <f t="shared" si="6"/>
        <v>2.7375583402335395</v>
      </c>
      <c r="M186" s="20">
        <f t="shared" si="7"/>
        <v>7.1195102891282795</v>
      </c>
      <c r="N186" s="20">
        <f t="shared" si="8"/>
        <v>0</v>
      </c>
    </row>
    <row r="187" spans="10:14" x14ac:dyDescent="0.25">
      <c r="J187" s="20">
        <v>-198</v>
      </c>
      <c r="K187" s="20">
        <f t="shared" si="6"/>
        <v>2.5455937962316741</v>
      </c>
      <c r="M187" s="20">
        <f t="shared" si="7"/>
        <v>6.9650141431013992</v>
      </c>
      <c r="N187" s="20">
        <f t="shared" si="8"/>
        <v>0</v>
      </c>
    </row>
    <row r="188" spans="10:14" x14ac:dyDescent="0.25">
      <c r="J188" s="20">
        <v>-197</v>
      </c>
      <c r="K188" s="20">
        <f t="shared" si="6"/>
        <v>2.3528538854357017</v>
      </c>
      <c r="M188" s="20">
        <f t="shared" si="7"/>
        <v>6.8083965114333331</v>
      </c>
      <c r="N188" s="20">
        <f t="shared" si="8"/>
        <v>0</v>
      </c>
    </row>
    <row r="189" spans="10:14" x14ac:dyDescent="0.25">
      <c r="J189" s="20">
        <v>-196</v>
      </c>
      <c r="K189" s="20">
        <f t="shared" si="6"/>
        <v>2.1593973148266805</v>
      </c>
      <c r="M189" s="20">
        <f t="shared" si="7"/>
        <v>6.6497050985579884</v>
      </c>
      <c r="N189" s="20">
        <f t="shared" si="8"/>
        <v>0</v>
      </c>
    </row>
    <row r="190" spans="10:14" x14ac:dyDescent="0.25">
      <c r="J190" s="20">
        <v>-195</v>
      </c>
      <c r="K190" s="20">
        <f t="shared" si="6"/>
        <v>1.9652830096742813</v>
      </c>
      <c r="M190" s="20">
        <f t="shared" si="7"/>
        <v>6.4889882405658277</v>
      </c>
      <c r="N190" s="20">
        <f t="shared" si="8"/>
        <v>0</v>
      </c>
    </row>
    <row r="191" spans="10:14" x14ac:dyDescent="0.25">
      <c r="J191" s="20">
        <v>-194</v>
      </c>
      <c r="K191" s="20">
        <f t="shared" si="6"/>
        <v>1.7705700955886838</v>
      </c>
      <c r="M191" s="20">
        <f t="shared" si="7"/>
        <v>6.3262948904811438</v>
      </c>
      <c r="N191" s="20">
        <f t="shared" si="8"/>
        <v>0</v>
      </c>
    </row>
    <row r="192" spans="10:14" x14ac:dyDescent="0.25">
      <c r="J192" s="20">
        <v>-193</v>
      </c>
      <c r="K192" s="20">
        <f t="shared" si="6"/>
        <v>1.5753178805114094</v>
      </c>
      <c r="M192" s="20">
        <f t="shared" si="7"/>
        <v>6.1616746033513632</v>
      </c>
      <c r="N192" s="20">
        <f t="shared" si="8"/>
        <v>0</v>
      </c>
    </row>
    <row r="193" spans="10:14" x14ac:dyDescent="0.25">
      <c r="J193" s="20">
        <v>-192</v>
      </c>
      <c r="K193" s="20">
        <f t="shared" si="6"/>
        <v>1.3795858366505598</v>
      </c>
      <c r="M193" s="20">
        <f t="shared" si="7"/>
        <v>5.9951775211529563</v>
      </c>
      <c r="N193" s="20">
        <f t="shared" si="8"/>
        <v>0</v>
      </c>
    </row>
    <row r="194" spans="10:14" x14ac:dyDescent="0.25">
      <c r="J194" s="20">
        <v>-191</v>
      </c>
      <c r="K194" s="20">
        <f t="shared" si="6"/>
        <v>1.1834335823661524</v>
      </c>
      <c r="M194" s="20">
        <f t="shared" si="7"/>
        <v>5.8268543575186662</v>
      </c>
      <c r="N194" s="20">
        <f t="shared" si="8"/>
        <v>0</v>
      </c>
    </row>
    <row r="195" spans="10:14" x14ac:dyDescent="0.25">
      <c r="J195" s="20">
        <v>-190</v>
      </c>
      <c r="K195" s="20">
        <f t="shared" si="6"/>
        <v>0.98692086401078083</v>
      </c>
      <c r="M195" s="20">
        <f t="shared" si="7"/>
        <v>5.6567563822904896</v>
      </c>
      <c r="N195" s="20">
        <f t="shared" si="8"/>
        <v>0</v>
      </c>
    </row>
    <row r="196" spans="10:14" x14ac:dyDescent="0.25">
      <c r="J196" s="20">
        <v>-189</v>
      </c>
      <c r="K196" s="20">
        <f t="shared" si="6"/>
        <v>0.79010753773144426</v>
      </c>
      <c r="M196" s="20">
        <f t="shared" si="7"/>
        <v>5.4849354059033644</v>
      </c>
      <c r="N196" s="20">
        <f t="shared" si="8"/>
        <v>0</v>
      </c>
    </row>
    <row r="197" spans="10:14" x14ac:dyDescent="0.25">
      <c r="J197" s="20">
        <v>-188</v>
      </c>
      <c r="K197" s="20">
        <f t="shared" si="6"/>
        <v>0.59305355123781245</v>
      </c>
      <c r="M197" s="20">
        <f t="shared" si="7"/>
        <v>5.3114437636041103</v>
      </c>
      <c r="N197" s="20">
        <f t="shared" si="8"/>
        <v>0</v>
      </c>
    </row>
    <row r="198" spans="10:14" x14ac:dyDescent="0.25">
      <c r="J198" s="20">
        <v>-187</v>
      </c>
      <c r="K198" s="20">
        <f t="shared" si="6"/>
        <v>0.3958189255426483</v>
      </c>
      <c r="M198" s="20">
        <f t="shared" si="7"/>
        <v>5.1363342995105334</v>
      </c>
      <c r="N198" s="20">
        <f t="shared" si="8"/>
        <v>0</v>
      </c>
    </row>
    <row r="199" spans="10:14" x14ac:dyDescent="0.25">
      <c r="J199" s="20">
        <v>-186</v>
      </c>
      <c r="K199" s="20">
        <f t="shared" si="6"/>
        <v>0.19846373667995537</v>
      </c>
      <c r="M199" s="20">
        <f t="shared" si="7"/>
        <v>4.9596603505155965</v>
      </c>
      <c r="N199" s="20">
        <f t="shared" si="8"/>
        <v>0</v>
      </c>
    </row>
    <row r="200" spans="10:14" x14ac:dyDescent="0.25">
      <c r="J200" s="20">
        <v>-185</v>
      </c>
      <c r="K200" s="20">
        <f t="shared" si="6"/>
        <v>1.0480974062394661E-3</v>
      </c>
      <c r="M200" s="20">
        <f t="shared" si="7"/>
        <v>4.7814757300413735</v>
      </c>
      <c r="N200" s="20">
        <f t="shared" si="8"/>
        <v>0</v>
      </c>
    </row>
    <row r="201" spans="10:14" x14ac:dyDescent="0.25">
      <c r="J201" s="20">
        <v>-184</v>
      </c>
      <c r="K201" s="20">
        <f t="shared" si="6"/>
        <v>-0.19636786110926363</v>
      </c>
      <c r="M201" s="20">
        <f t="shared" si="7"/>
        <v>4.6018347116479967</v>
      </c>
      <c r="N201" s="20">
        <f t="shared" si="8"/>
        <v>0</v>
      </c>
    </row>
    <row r="202" spans="10:14" x14ac:dyDescent="0.25">
      <c r="J202" s="20">
        <v>-183</v>
      </c>
      <c r="K202" s="20">
        <f t="shared" si="6"/>
        <v>-0.39372400760009985</v>
      </c>
      <c r="M202" s="20">
        <f t="shared" si="7"/>
        <v>4.4207920125023268</v>
      </c>
      <c r="N202" s="20">
        <f t="shared" si="8"/>
        <v>0</v>
      </c>
    </row>
    <row r="203" spans="10:14" x14ac:dyDescent="0.25">
      <c r="J203" s="20">
        <v>-182</v>
      </c>
      <c r="K203" s="20">
        <f t="shared" si="6"/>
        <v>-0.59096022901805767</v>
      </c>
      <c r="M203" s="20">
        <f t="shared" si="7"/>
        <v>4.2384027767115802</v>
      </c>
      <c r="N203" s="20">
        <f t="shared" si="8"/>
        <v>0</v>
      </c>
    </row>
    <row r="204" spans="10:14" x14ac:dyDescent="0.25">
      <c r="J204" s="20">
        <v>-181</v>
      </c>
      <c r="K204" s="20">
        <f t="shared" si="6"/>
        <v>-0.78801644884311473</v>
      </c>
      <c r="M204" s="20">
        <f t="shared" si="7"/>
        <v>4.0547225585268833</v>
      </c>
      <c r="N204" s="20">
        <f t="shared" si="8"/>
        <v>0</v>
      </c>
    </row>
    <row r="205" spans="10:14" x14ac:dyDescent="0.25">
      <c r="J205" s="20">
        <v>-180</v>
      </c>
      <c r="K205" s="20">
        <f t="shared" si="6"/>
        <v>-0.98483264538222359</v>
      </c>
      <c r="M205" s="20">
        <f t="shared" si="7"/>
        <v>3.8698073054219306</v>
      </c>
      <c r="N205" s="20">
        <f t="shared" si="8"/>
        <v>0</v>
      </c>
    </row>
    <row r="206" spans="10:14" x14ac:dyDescent="0.25">
      <c r="J206" s="20">
        <v>-179</v>
      </c>
      <c r="K206" s="20">
        <f t="shared" si="6"/>
        <v>-1.1813488700514676</v>
      </c>
      <c r="M206" s="20">
        <f t="shared" si="7"/>
        <v>3.6837133410518028</v>
      </c>
      <c r="N206" s="20">
        <f t="shared" si="8"/>
        <v>0</v>
      </c>
    </row>
    <row r="207" spans="10:14" x14ac:dyDescent="0.25">
      <c r="J207" s="20">
        <v>-178</v>
      </c>
      <c r="K207" s="20">
        <f t="shared" si="6"/>
        <v>-1.3775052656358777</v>
      </c>
      <c r="M207" s="20">
        <f t="shared" si="7"/>
        <v>3.4964973480972721</v>
      </c>
      <c r="N207" s="20">
        <f t="shared" si="8"/>
        <v>0</v>
      </c>
    </row>
    <row r="208" spans="10:14" x14ac:dyDescent="0.25">
      <c r="J208" s="20">
        <v>-177</v>
      </c>
      <c r="K208" s="20">
        <f t="shared" si="6"/>
        <v>-1.5732420845214201</v>
      </c>
      <c r="M208" s="20">
        <f t="shared" si="7"/>
        <v>3.3082163509997544</v>
      </c>
      <c r="N208" s="20">
        <f t="shared" si="8"/>
        <v>0</v>
      </c>
    </row>
    <row r="209" spans="10:14" x14ac:dyDescent="0.25">
      <c r="J209" s="20">
        <v>-176</v>
      </c>
      <c r="K209" s="20">
        <f t="shared" si="6"/>
        <v>-1.7684997068936747</v>
      </c>
      <c r="M209" s="20">
        <f t="shared" si="7"/>
        <v>3.1189276985920822</v>
      </c>
      <c r="N209" s="20">
        <f t="shared" si="8"/>
        <v>0</v>
      </c>
    </row>
    <row r="210" spans="10:14" x14ac:dyDescent="0.25">
      <c r="J210" s="20">
        <v>-175</v>
      </c>
      <c r="K210" s="20">
        <f t="shared" si="6"/>
        <v>-1.9632186588974867</v>
      </c>
      <c r="M210" s="20">
        <f t="shared" si="7"/>
        <v>2.9286890466305793</v>
      </c>
      <c r="N210" s="20">
        <f t="shared" si="8"/>
        <v>0</v>
      </c>
    </row>
    <row r="211" spans="10:14" x14ac:dyDescent="0.25">
      <c r="J211" s="20">
        <v>-174</v>
      </c>
      <c r="K211" s="20">
        <f t="shared" si="6"/>
        <v>-2.1573396307522708</v>
      </c>
      <c r="M211" s="20">
        <f t="shared" si="7"/>
        <v>2.7375583402335346</v>
      </c>
      <c r="N211" s="20">
        <f t="shared" si="8"/>
        <v>0</v>
      </c>
    </row>
    <row r="212" spans="10:14" x14ac:dyDescent="0.25">
      <c r="J212" s="20">
        <v>-173</v>
      </c>
      <c r="K212" s="20">
        <f t="shared" si="6"/>
        <v>-2.3508034948172036</v>
      </c>
      <c r="M212" s="20">
        <f t="shared" si="7"/>
        <v>2.5455937962316693</v>
      </c>
      <c r="N212" s="20">
        <f t="shared" si="8"/>
        <v>0</v>
      </c>
    </row>
    <row r="213" spans="10:14" x14ac:dyDescent="0.25">
      <c r="J213" s="20">
        <v>-172</v>
      </c>
      <c r="K213" s="20">
        <f t="shared" si="6"/>
        <v>-2.5435513236010894</v>
      </c>
      <c r="M213" s="20">
        <f t="shared" si="7"/>
        <v>2.3528538854357017</v>
      </c>
      <c r="N213" s="20">
        <f t="shared" si="8"/>
        <v>0</v>
      </c>
    </row>
    <row r="214" spans="10:14" x14ac:dyDescent="0.25">
      <c r="J214" s="20">
        <v>-171</v>
      </c>
      <c r="K214" s="20">
        <f t="shared" si="6"/>
        <v>-2.7355244077111354</v>
      </c>
      <c r="M214" s="20">
        <f t="shared" si="7"/>
        <v>2.1593973148266707</v>
      </c>
      <c r="N214" s="20">
        <f t="shared" si="8"/>
        <v>0</v>
      </c>
    </row>
    <row r="215" spans="10:14" x14ac:dyDescent="0.25">
      <c r="J215" s="20">
        <v>-170</v>
      </c>
      <c r="K215" s="20">
        <f t="shared" si="6"/>
        <v>-2.9266642737353479</v>
      </c>
      <c r="M215" s="20">
        <f t="shared" si="7"/>
        <v>1.9652830096742762</v>
      </c>
      <c r="N215" s="20">
        <f t="shared" si="8"/>
        <v>0</v>
      </c>
    </row>
    <row r="216" spans="10:14" x14ac:dyDescent="0.25">
      <c r="J216" s="20">
        <v>-169</v>
      </c>
      <c r="K216" s="20">
        <f t="shared" si="6"/>
        <v>-3.1169127020530967</v>
      </c>
      <c r="M216" s="20">
        <f t="shared" si="7"/>
        <v>1.7705700955886792</v>
      </c>
      <c r="N216" s="20">
        <f t="shared" si="8"/>
        <v>0</v>
      </c>
    </row>
    <row r="217" spans="10:14" x14ac:dyDescent="0.25">
      <c r="J217" s="20">
        <v>-168</v>
      </c>
      <c r="K217" s="20">
        <f t="shared" si="6"/>
        <v>-3.3062117445682584</v>
      </c>
      <c r="M217" s="20">
        <f t="shared" si="7"/>
        <v>1.5753178805114043</v>
      </c>
      <c r="N217" s="20">
        <f t="shared" si="8"/>
        <v>0</v>
      </c>
    </row>
    <row r="218" spans="10:14" x14ac:dyDescent="0.25">
      <c r="J218" s="20">
        <v>-167</v>
      </c>
      <c r="K218" s="20">
        <f t="shared" ref="K218:K281" si="9">$L$7*1.414*SIN(J218*2*3.1415/360+$N$7*2*3.1415/360)</f>
        <v>-3.4945037423598038</v>
      </c>
      <c r="M218" s="20">
        <f t="shared" ref="M218:M281" si="10">$L$8*1.414*SIN(J218*2*3.1415/360+$N$8*2*3.1415/360)</f>
        <v>1.3795858366505547</v>
      </c>
      <c r="N218" s="20">
        <f t="shared" ref="N218:N281" si="11">IF($O$10,K218*M218,0)</f>
        <v>0</v>
      </c>
    </row>
    <row r="219" spans="10:14" x14ac:dyDescent="0.25">
      <c r="J219" s="20">
        <v>-166</v>
      </c>
      <c r="K219" s="20">
        <f t="shared" si="9"/>
        <v>-3.6817313432441519</v>
      </c>
      <c r="M219" s="20">
        <f t="shared" si="10"/>
        <v>1.1834335823661424</v>
      </c>
      <c r="N219" s="20">
        <f t="shared" si="11"/>
        <v>0</v>
      </c>
    </row>
    <row r="220" spans="10:14" x14ac:dyDescent="0.25">
      <c r="J220" s="20">
        <v>-165</v>
      </c>
      <c r="K220" s="20">
        <f t="shared" si="9"/>
        <v>-3.8678375192442251</v>
      </c>
      <c r="M220" s="20">
        <f t="shared" si="10"/>
        <v>0.98692086401078083</v>
      </c>
      <c r="N220" s="20">
        <f t="shared" si="11"/>
        <v>0</v>
      </c>
    </row>
    <row r="221" spans="10:14" x14ac:dyDescent="0.25">
      <c r="J221" s="20">
        <v>-164</v>
      </c>
      <c r="K221" s="20">
        <f t="shared" si="9"/>
        <v>-4.0527655839596939</v>
      </c>
      <c r="M221" s="20">
        <f t="shared" si="10"/>
        <v>0.79010753773143927</v>
      </c>
      <c r="N221" s="20">
        <f t="shared" si="11"/>
        <v>0</v>
      </c>
    </row>
    <row r="222" spans="10:14" x14ac:dyDescent="0.25">
      <c r="J222" s="20">
        <v>-163</v>
      </c>
      <c r="K222" s="20">
        <f t="shared" si="9"/>
        <v>-4.2364592098331375</v>
      </c>
      <c r="M222" s="20">
        <f t="shared" si="10"/>
        <v>0.59305355123780734</v>
      </c>
      <c r="N222" s="20">
        <f t="shared" si="11"/>
        <v>0</v>
      </c>
    </row>
    <row r="223" spans="10:14" x14ac:dyDescent="0.25">
      <c r="J223" s="20">
        <v>-162</v>
      </c>
      <c r="K223" s="20">
        <f t="shared" si="9"/>
        <v>-4.4188624453070249</v>
      </c>
      <c r="M223" s="20">
        <f t="shared" si="10"/>
        <v>0.39581892554264325</v>
      </c>
      <c r="N223" s="20">
        <f t="shared" si="11"/>
        <v>0</v>
      </c>
    </row>
    <row r="224" spans="10:14" x14ac:dyDescent="0.25">
      <c r="J224" s="20">
        <v>-161</v>
      </c>
      <c r="K224" s="20">
        <f t="shared" si="9"/>
        <v>-4.5999197318660183</v>
      </c>
      <c r="M224" s="20">
        <f t="shared" si="10"/>
        <v>0.19846373667995035</v>
      </c>
      <c r="N224" s="20">
        <f t="shared" si="11"/>
        <v>0</v>
      </c>
    </row>
    <row r="225" spans="10:14" x14ac:dyDescent="0.25">
      <c r="J225" s="20">
        <v>-160</v>
      </c>
      <c r="K225" s="20">
        <f t="shared" si="9"/>
        <v>-4.7795759209597142</v>
      </c>
      <c r="M225" s="20">
        <f t="shared" si="10"/>
        <v>1.0480974062344426E-3</v>
      </c>
      <c r="N225" s="20">
        <f t="shared" si="11"/>
        <v>0</v>
      </c>
    </row>
    <row r="226" spans="10:14" x14ac:dyDescent="0.25">
      <c r="J226" s="20">
        <v>-159</v>
      </c>
      <c r="K226" s="20">
        <f t="shared" si="9"/>
        <v>-4.9577762908003633</v>
      </c>
      <c r="M226" s="20">
        <f t="shared" si="10"/>
        <v>-0.19636786110926865</v>
      </c>
      <c r="N226" s="20">
        <f t="shared" si="11"/>
        <v>0</v>
      </c>
    </row>
    <row r="227" spans="10:14" x14ac:dyDescent="0.25">
      <c r="J227" s="20">
        <v>-158</v>
      </c>
      <c r="K227" s="20">
        <f t="shared" si="9"/>
        <v>-5.1344665630307258</v>
      </c>
      <c r="M227" s="20">
        <f t="shared" si="10"/>
        <v>-0.3937240076001049</v>
      </c>
      <c r="N227" s="20">
        <f t="shared" si="11"/>
        <v>0</v>
      </c>
    </row>
    <row r="228" spans="10:14" x14ac:dyDescent="0.25">
      <c r="J228" s="20">
        <v>-157</v>
      </c>
      <c r="K228" s="20">
        <f t="shared" si="9"/>
        <v>-5.3095929192567874</v>
      </c>
      <c r="M228" s="20">
        <f t="shared" si="10"/>
        <v>-0.59096022901806267</v>
      </c>
      <c r="N228" s="20">
        <f t="shared" si="11"/>
        <v>0</v>
      </c>
    </row>
    <row r="229" spans="10:14" x14ac:dyDescent="0.25">
      <c r="J229" s="20">
        <v>-156</v>
      </c>
      <c r="K229" s="20">
        <f t="shared" si="9"/>
        <v>-5.4831020174403999</v>
      </c>
      <c r="M229" s="20">
        <f t="shared" si="10"/>
        <v>-0.78801644884311473</v>
      </c>
      <c r="N229" s="20">
        <f t="shared" si="11"/>
        <v>0</v>
      </c>
    </row>
    <row r="230" spans="10:14" x14ac:dyDescent="0.25">
      <c r="J230" s="20">
        <v>-155</v>
      </c>
      <c r="K230" s="20">
        <f t="shared" si="9"/>
        <v>-5.6549410081468237</v>
      </c>
      <c r="M230" s="20">
        <f t="shared" si="10"/>
        <v>-0.9848326453822287</v>
      </c>
      <c r="N230" s="20">
        <f t="shared" si="11"/>
        <v>0</v>
      </c>
    </row>
    <row r="231" spans="10:14" x14ac:dyDescent="0.25">
      <c r="J231" s="20">
        <v>-154</v>
      </c>
      <c r="K231" s="20">
        <f t="shared" si="9"/>
        <v>-5.8250575506422306</v>
      </c>
      <c r="M231" s="20">
        <f t="shared" si="10"/>
        <v>-1.1813488700514776</v>
      </c>
      <c r="N231" s="20">
        <f t="shared" si="11"/>
        <v>0</v>
      </c>
    </row>
    <row r="232" spans="10:14" x14ac:dyDescent="0.25">
      <c r="J232" s="20">
        <v>-153</v>
      </c>
      <c r="K232" s="20">
        <f t="shared" si="9"/>
        <v>-5.9933998288362558</v>
      </c>
      <c r="M232" s="20">
        <f t="shared" si="10"/>
        <v>-1.3775052656358826</v>
      </c>
      <c r="N232" s="20">
        <f t="shared" si="11"/>
        <v>0</v>
      </c>
    </row>
    <row r="233" spans="10:14" x14ac:dyDescent="0.25">
      <c r="J233" s="20">
        <v>-152</v>
      </c>
      <c r="K233" s="20">
        <f t="shared" si="9"/>
        <v>-6.1599165670647507</v>
      </c>
      <c r="M233" s="20">
        <f t="shared" si="10"/>
        <v>-1.5732420845214252</v>
      </c>
      <c r="N233" s="20">
        <f t="shared" si="11"/>
        <v>0</v>
      </c>
    </row>
    <row r="234" spans="10:14" x14ac:dyDescent="0.25">
      <c r="J234" s="20">
        <v>-151</v>
      </c>
      <c r="K234" s="20">
        <f t="shared" si="9"/>
        <v>-6.3245570457079259</v>
      </c>
      <c r="M234" s="20">
        <f t="shared" si="10"/>
        <v>-1.7684997068936747</v>
      </c>
      <c r="N234" s="20">
        <f t="shared" si="11"/>
        <v>0</v>
      </c>
    </row>
    <row r="235" spans="10:14" x14ac:dyDescent="0.25">
      <c r="J235" s="20">
        <v>-150</v>
      </c>
      <c r="K235" s="20">
        <f t="shared" si="9"/>
        <v>-6.4872711166391257</v>
      </c>
      <c r="M235" s="20">
        <f t="shared" si="10"/>
        <v>-1.9632186588974918</v>
      </c>
      <c r="N235" s="20">
        <f t="shared" si="11"/>
        <v>0</v>
      </c>
    </row>
    <row r="236" spans="10:14" x14ac:dyDescent="0.25">
      <c r="J236" s="20">
        <v>-149</v>
      </c>
      <c r="K236" s="20">
        <f t="shared" si="9"/>
        <v>-6.6480092184995359</v>
      </c>
      <c r="M236" s="20">
        <f t="shared" si="10"/>
        <v>-2.1573396307522708</v>
      </c>
      <c r="N236" s="20">
        <f t="shared" si="11"/>
        <v>0</v>
      </c>
    </row>
    <row r="237" spans="10:14" x14ac:dyDescent="0.25">
      <c r="J237" s="20">
        <v>-148</v>
      </c>
      <c r="K237" s="20">
        <f t="shared" si="9"/>
        <v>-6.8067223917941604</v>
      </c>
      <c r="M237" s="20">
        <f t="shared" si="10"/>
        <v>-2.3508034948172085</v>
      </c>
      <c r="N237" s="20">
        <f t="shared" si="11"/>
        <v>0</v>
      </c>
    </row>
    <row r="238" spans="10:14" x14ac:dyDescent="0.25">
      <c r="J238" s="20">
        <v>-147</v>
      </c>
      <c r="K238" s="20">
        <f t="shared" si="9"/>
        <v>-6.963362293804483</v>
      </c>
      <c r="M238" s="20">
        <f t="shared" si="10"/>
        <v>-2.5435513236010991</v>
      </c>
      <c r="N238" s="20">
        <f t="shared" si="11"/>
        <v>0</v>
      </c>
    </row>
    <row r="239" spans="10:14" x14ac:dyDescent="0.25">
      <c r="J239" s="20">
        <v>-146</v>
      </c>
      <c r="K239" s="20">
        <f t="shared" si="9"/>
        <v>-7.1178812133132379</v>
      </c>
      <c r="M239" s="20">
        <f t="shared" si="10"/>
        <v>-2.7355244077111354</v>
      </c>
      <c r="N239" s="20">
        <f t="shared" si="11"/>
        <v>0</v>
      </c>
    </row>
    <row r="240" spans="10:14" x14ac:dyDescent="0.25">
      <c r="J240" s="20">
        <v>-145</v>
      </c>
      <c r="K240" s="20">
        <f t="shared" si="9"/>
        <v>-7.2702320851368958</v>
      </c>
      <c r="M240" s="20">
        <f t="shared" si="10"/>
        <v>-2.9266642737353528</v>
      </c>
      <c r="N240" s="20">
        <f t="shared" si="11"/>
        <v>0</v>
      </c>
    </row>
    <row r="241" spans="10:14" x14ac:dyDescent="0.25">
      <c r="J241" s="20">
        <v>-144</v>
      </c>
      <c r="K241" s="20">
        <f t="shared" si="9"/>
        <v>-7.4203685044612815</v>
      </c>
      <c r="M241" s="20">
        <f t="shared" si="10"/>
        <v>-3.1169127020530967</v>
      </c>
      <c r="N241" s="20">
        <f t="shared" si="11"/>
        <v>0</v>
      </c>
    </row>
    <row r="242" spans="10:14" x14ac:dyDescent="0.25">
      <c r="J242" s="20">
        <v>-143</v>
      </c>
      <c r="K242" s="20">
        <f t="shared" si="9"/>
        <v>-7.568244740976124</v>
      </c>
      <c r="M242" s="20">
        <f t="shared" si="10"/>
        <v>-3.3062117445682633</v>
      </c>
      <c r="N242" s="20">
        <f t="shared" si="11"/>
        <v>0</v>
      </c>
    </row>
    <row r="243" spans="10:14" x14ac:dyDescent="0.25">
      <c r="J243" s="20">
        <v>-142</v>
      </c>
      <c r="K243" s="20">
        <f t="shared" si="9"/>
        <v>-7.7138157528041242</v>
      </c>
      <c r="M243" s="20">
        <f t="shared" si="10"/>
        <v>-3.4945037423598078</v>
      </c>
      <c r="N243" s="20">
        <f t="shared" si="11"/>
        <v>0</v>
      </c>
    </row>
    <row r="244" spans="10:14" x14ac:dyDescent="0.25">
      <c r="J244" s="20">
        <v>-141</v>
      </c>
      <c r="K244" s="20">
        <f t="shared" si="9"/>
        <v>-7.8570372002203275</v>
      </c>
      <c r="M244" s="20">
        <f t="shared" si="10"/>
        <v>-3.6817313432441563</v>
      </c>
      <c r="N244" s="20">
        <f t="shared" si="11"/>
        <v>0</v>
      </c>
    </row>
    <row r="245" spans="10:14" x14ac:dyDescent="0.25">
      <c r="J245" s="20">
        <v>-140</v>
      </c>
      <c r="K245" s="20">
        <f t="shared" si="9"/>
        <v>-7.997865459157655</v>
      </c>
      <c r="M245" s="20">
        <f t="shared" si="10"/>
        <v>-3.8678375192442345</v>
      </c>
      <c r="N245" s="20">
        <f t="shared" si="11"/>
        <v>0</v>
      </c>
    </row>
    <row r="246" spans="10:14" x14ac:dyDescent="0.25">
      <c r="J246" s="20">
        <v>-139</v>
      </c>
      <c r="K246" s="20">
        <f t="shared" si="9"/>
        <v>-8.136257634494422</v>
      </c>
      <c r="M246" s="20">
        <f t="shared" si="10"/>
        <v>-4.0527655839596939</v>
      </c>
      <c r="N246" s="20">
        <f t="shared" si="11"/>
        <v>0</v>
      </c>
    </row>
    <row r="247" spans="10:14" x14ac:dyDescent="0.25">
      <c r="J247" s="20">
        <v>-138</v>
      </c>
      <c r="K247" s="20">
        <f t="shared" si="9"/>
        <v>-8.272171573119838</v>
      </c>
      <c r="M247" s="20">
        <f t="shared" si="10"/>
        <v>-4.2364592098331428</v>
      </c>
      <c r="N247" s="20">
        <f t="shared" si="11"/>
        <v>0</v>
      </c>
    </row>
    <row r="248" spans="10:14" x14ac:dyDescent="0.25">
      <c r="J248" s="20">
        <v>-137</v>
      </c>
      <c r="K248" s="20">
        <f t="shared" si="9"/>
        <v>-8.4055658767735046</v>
      </c>
      <c r="M248" s="20">
        <f t="shared" si="10"/>
        <v>-4.4188624453070293</v>
      </c>
      <c r="N248" s="20">
        <f t="shared" si="11"/>
        <v>0</v>
      </c>
    </row>
    <row r="249" spans="10:14" x14ac:dyDescent="0.25">
      <c r="J249" s="20">
        <v>-136</v>
      </c>
      <c r="K249" s="20">
        <f t="shared" si="9"/>
        <v>-8.5363999146549538</v>
      </c>
      <c r="M249" s="20">
        <f t="shared" si="10"/>
        <v>-4.5999197318660272</v>
      </c>
      <c r="N249" s="20">
        <f t="shared" si="11"/>
        <v>0</v>
      </c>
    </row>
    <row r="250" spans="10:14" x14ac:dyDescent="0.25">
      <c r="J250" s="20">
        <v>-135</v>
      </c>
      <c r="K250" s="20">
        <f t="shared" si="9"/>
        <v>-8.6646338357994903</v>
      </c>
      <c r="M250" s="20">
        <f t="shared" si="10"/>
        <v>-4.7795759209597186</v>
      </c>
      <c r="N250" s="20">
        <f t="shared" si="11"/>
        <v>0</v>
      </c>
    </row>
    <row r="251" spans="10:14" x14ac:dyDescent="0.25">
      <c r="J251" s="20">
        <v>-134</v>
      </c>
      <c r="K251" s="20">
        <f t="shared" si="9"/>
        <v>-8.7902285812164571</v>
      </c>
      <c r="M251" s="20">
        <f t="shared" si="10"/>
        <v>-4.9577762908003677</v>
      </c>
      <c r="N251" s="20">
        <f t="shared" si="11"/>
        <v>0</v>
      </c>
    </row>
    <row r="252" spans="10:14" x14ac:dyDescent="0.25">
      <c r="J252" s="20">
        <v>-133</v>
      </c>
      <c r="K252" s="20">
        <f t="shared" si="9"/>
        <v>-8.9131458957862399</v>
      </c>
      <c r="M252" s="20">
        <f t="shared" si="10"/>
        <v>-5.1344665630307302</v>
      </c>
      <c r="N252" s="20">
        <f t="shared" si="11"/>
        <v>0</v>
      </c>
    </row>
    <row r="253" spans="10:14" x14ac:dyDescent="0.25">
      <c r="J253" s="20">
        <v>-132</v>
      </c>
      <c r="K253" s="20">
        <f t="shared" si="9"/>
        <v>-9.0333483399125392</v>
      </c>
      <c r="M253" s="20">
        <f t="shared" si="10"/>
        <v>-5.3095929192567919</v>
      </c>
      <c r="N253" s="20">
        <f t="shared" si="11"/>
        <v>0</v>
      </c>
    </row>
    <row r="254" spans="10:14" x14ac:dyDescent="0.25">
      <c r="J254" s="20">
        <v>-131</v>
      </c>
      <c r="K254" s="20">
        <f t="shared" si="9"/>
        <v>-9.1507993009260655</v>
      </c>
      <c r="M254" s="20">
        <f t="shared" si="10"/>
        <v>-5.4831020174404044</v>
      </c>
      <c r="N254" s="20">
        <f t="shared" si="11"/>
        <v>0</v>
      </c>
    </row>
    <row r="255" spans="10:14" x14ac:dyDescent="0.25">
      <c r="J255" s="20">
        <v>-130</v>
      </c>
      <c r="K255" s="20">
        <f t="shared" si="9"/>
        <v>-9.2654630042365511</v>
      </c>
      <c r="M255" s="20">
        <f t="shared" si="10"/>
        <v>-5.6549410081468281</v>
      </c>
      <c r="N255" s="20">
        <f t="shared" si="11"/>
        <v>0</v>
      </c>
    </row>
    <row r="256" spans="10:14" x14ac:dyDescent="0.25">
      <c r="J256" s="20">
        <v>-129</v>
      </c>
      <c r="K256" s="20">
        <f t="shared" si="9"/>
        <v>-9.3773045242293058</v>
      </c>
      <c r="M256" s="20">
        <f t="shared" si="10"/>
        <v>-5.825057550642236</v>
      </c>
      <c r="N256" s="20">
        <f t="shared" si="11"/>
        <v>0</v>
      </c>
    </row>
    <row r="257" spans="10:14" x14ac:dyDescent="0.25">
      <c r="J257" s="20">
        <v>-128</v>
      </c>
      <c r="K257" s="20">
        <f t="shared" si="9"/>
        <v>-9.4862897949033496</v>
      </c>
      <c r="M257" s="20">
        <f t="shared" si="10"/>
        <v>-5.9933998288362611</v>
      </c>
      <c r="N257" s="20">
        <f t="shared" si="11"/>
        <v>0</v>
      </c>
    </row>
    <row r="258" spans="10:14" x14ac:dyDescent="0.25">
      <c r="J258" s="20">
        <v>-127</v>
      </c>
      <c r="K258" s="20">
        <f t="shared" si="9"/>
        <v>-9.5923856202475601</v>
      </c>
      <c r="M258" s="20">
        <f t="shared" si="10"/>
        <v>-6.159916567064756</v>
      </c>
      <c r="N258" s="20">
        <f t="shared" si="11"/>
        <v>0</v>
      </c>
    </row>
    <row r="259" spans="10:14" x14ac:dyDescent="0.25">
      <c r="J259" s="20">
        <v>-126</v>
      </c>
      <c r="K259" s="20">
        <f t="shared" si="9"/>
        <v>-9.6955596843519771</v>
      </c>
      <c r="M259" s="20">
        <f t="shared" si="10"/>
        <v>-6.3245570457079294</v>
      </c>
      <c r="N259" s="20">
        <f t="shared" si="11"/>
        <v>0</v>
      </c>
    </row>
    <row r="260" spans="10:14" x14ac:dyDescent="0.25">
      <c r="J260" s="20">
        <v>-125</v>
      </c>
      <c r="K260" s="20">
        <f t="shared" si="9"/>
        <v>-9.795780561250881</v>
      </c>
      <c r="M260" s="20">
        <f t="shared" si="10"/>
        <v>-6.4872711166391293</v>
      </c>
      <c r="N260" s="20">
        <f t="shared" si="11"/>
        <v>0</v>
      </c>
    </row>
    <row r="261" spans="10:14" x14ac:dyDescent="0.25">
      <c r="J261" s="20">
        <v>-124</v>
      </c>
      <c r="K261" s="20">
        <f t="shared" si="9"/>
        <v>-9.8930177244949693</v>
      </c>
      <c r="M261" s="20">
        <f t="shared" si="10"/>
        <v>-6.6480092184995403</v>
      </c>
      <c r="N261" s="20">
        <f t="shared" si="11"/>
        <v>0</v>
      </c>
    </row>
    <row r="262" spans="10:14" x14ac:dyDescent="0.25">
      <c r="J262" s="20">
        <v>-123</v>
      </c>
      <c r="K262" s="20">
        <f t="shared" si="9"/>
        <v>-9.9872415564493746</v>
      </c>
      <c r="M262" s="20">
        <f t="shared" si="10"/>
        <v>-6.8067223917941648</v>
      </c>
      <c r="N262" s="20">
        <f t="shared" si="11"/>
        <v>0</v>
      </c>
    </row>
    <row r="263" spans="10:14" x14ac:dyDescent="0.25">
      <c r="J263" s="20">
        <v>-122</v>
      </c>
      <c r="K263" s="20">
        <f t="shared" si="9"/>
        <v>-10.078423357315025</v>
      </c>
      <c r="M263" s="20">
        <f t="shared" si="10"/>
        <v>-6.963362293804483</v>
      </c>
      <c r="N263" s="20">
        <f t="shared" si="11"/>
        <v>0</v>
      </c>
    </row>
    <row r="264" spans="10:14" x14ac:dyDescent="0.25">
      <c r="J264" s="20">
        <v>-121</v>
      </c>
      <c r="K264" s="20">
        <f t="shared" si="9"/>
        <v>-10.1665353538703</v>
      </c>
      <c r="M264" s="20">
        <f t="shared" si="10"/>
        <v>-7.1178812133132423</v>
      </c>
      <c r="N264" s="20">
        <f t="shared" si="11"/>
        <v>0</v>
      </c>
    </row>
    <row r="265" spans="10:14" x14ac:dyDescent="0.25">
      <c r="J265" s="20">
        <v>-120</v>
      </c>
      <c r="K265" s="20">
        <f t="shared" si="9"/>
        <v>-10.251550707930589</v>
      </c>
      <c r="M265" s="20">
        <f t="shared" si="10"/>
        <v>-7.2702320851369002</v>
      </c>
      <c r="N265" s="20">
        <f t="shared" si="11"/>
        <v>0</v>
      </c>
    </row>
    <row r="266" spans="10:14" x14ac:dyDescent="0.25">
      <c r="J266" s="20">
        <v>-119</v>
      </c>
      <c r="K266" s="20">
        <f t="shared" si="9"/>
        <v>-10.333443524522917</v>
      </c>
      <c r="M266" s="20">
        <f t="shared" si="10"/>
        <v>-7.4203685044612895</v>
      </c>
      <c r="N266" s="20">
        <f t="shared" si="11"/>
        <v>0</v>
      </c>
    </row>
    <row r="267" spans="10:14" x14ac:dyDescent="0.25">
      <c r="J267" s="20">
        <v>-118</v>
      </c>
      <c r="K267" s="20">
        <f t="shared" si="9"/>
        <v>-10.412188859773384</v>
      </c>
      <c r="M267" s="20">
        <f t="shared" si="10"/>
        <v>-7.5682447409761311</v>
      </c>
      <c r="N267" s="20">
        <f t="shared" si="11"/>
        <v>0</v>
      </c>
    </row>
    <row r="268" spans="10:14" x14ac:dyDescent="0.25">
      <c r="J268" s="20">
        <v>-117</v>
      </c>
      <c r="K268" s="20">
        <f t="shared" si="9"/>
        <v>-10.487762728504844</v>
      </c>
      <c r="M268" s="20">
        <f t="shared" si="10"/>
        <v>-7.7138157528041278</v>
      </c>
      <c r="N268" s="20">
        <f t="shared" si="11"/>
        <v>0</v>
      </c>
    </row>
    <row r="269" spans="10:14" x14ac:dyDescent="0.25">
      <c r="J269" s="20">
        <v>-116</v>
      </c>
      <c r="K269" s="20">
        <f t="shared" si="9"/>
        <v>-10.560142111542598</v>
      </c>
      <c r="M269" s="20">
        <f t="shared" si="10"/>
        <v>-7.8570372002203275</v>
      </c>
      <c r="N269" s="20">
        <f t="shared" si="11"/>
        <v>0</v>
      </c>
    </row>
    <row r="270" spans="10:14" x14ac:dyDescent="0.25">
      <c r="J270" s="20">
        <v>-115</v>
      </c>
      <c r="K270" s="20">
        <f t="shared" si="9"/>
        <v>-10.629304962725834</v>
      </c>
      <c r="M270" s="20">
        <f t="shared" si="10"/>
        <v>-7.997865459157655</v>
      </c>
      <c r="N270" s="20">
        <f t="shared" si="11"/>
        <v>0</v>
      </c>
    </row>
    <row r="271" spans="10:14" x14ac:dyDescent="0.25">
      <c r="J271" s="20">
        <v>-114</v>
      </c>
      <c r="K271" s="20">
        <f t="shared" si="9"/>
        <v>-10.695230215622724</v>
      </c>
      <c r="M271" s="20">
        <f t="shared" si="10"/>
        <v>-8.1362576344944273</v>
      </c>
      <c r="N271" s="20">
        <f t="shared" si="11"/>
        <v>0</v>
      </c>
    </row>
    <row r="272" spans="10:14" x14ac:dyDescent="0.25">
      <c r="J272" s="20">
        <v>-113</v>
      </c>
      <c r="K272" s="20">
        <f t="shared" si="9"/>
        <v>-10.757897789947052</v>
      </c>
      <c r="M272" s="20">
        <f t="shared" si="10"/>
        <v>-8.2721715731198469</v>
      </c>
      <c r="N272" s="20">
        <f t="shared" si="11"/>
        <v>0</v>
      </c>
    </row>
    <row r="273" spans="10:14" x14ac:dyDescent="0.25">
      <c r="J273" s="20">
        <v>-112</v>
      </c>
      <c r="K273" s="20">
        <f t="shared" si="9"/>
        <v>-10.817288597674539</v>
      </c>
      <c r="M273" s="20">
        <f t="shared" si="10"/>
        <v>-8.4055658767735082</v>
      </c>
      <c r="N273" s="20">
        <f t="shared" si="11"/>
        <v>0</v>
      </c>
    </row>
    <row r="274" spans="10:14" x14ac:dyDescent="0.25">
      <c r="J274" s="20">
        <v>-111</v>
      </c>
      <c r="K274" s="20">
        <f t="shared" si="9"/>
        <v>-10.873384548856878</v>
      </c>
      <c r="M274" s="20">
        <f t="shared" si="10"/>
        <v>-8.5363999146549574</v>
      </c>
      <c r="N274" s="20">
        <f t="shared" si="11"/>
        <v>0</v>
      </c>
    </row>
    <row r="275" spans="10:14" x14ac:dyDescent="0.25">
      <c r="J275" s="20">
        <v>-110</v>
      </c>
      <c r="K275" s="20">
        <f t="shared" si="9"/>
        <v>-10.926168557131787</v>
      </c>
      <c r="M275" s="20">
        <f t="shared" si="10"/>
        <v>-8.6646338357994974</v>
      </c>
      <c r="N275" s="20">
        <f t="shared" si="11"/>
        <v>0</v>
      </c>
    </row>
    <row r="276" spans="10:14" x14ac:dyDescent="0.25">
      <c r="J276" s="20">
        <v>-109</v>
      </c>
      <c r="K276" s="20">
        <f t="shared" si="9"/>
        <v>-10.975624544927365</v>
      </c>
      <c r="M276" s="20">
        <f t="shared" si="10"/>
        <v>-8.7902285812164571</v>
      </c>
      <c r="N276" s="20">
        <f t="shared" si="11"/>
        <v>0</v>
      </c>
    </row>
    <row r="277" spans="10:14" x14ac:dyDescent="0.25">
      <c r="J277" s="20">
        <v>-108</v>
      </c>
      <c r="K277" s="20">
        <f t="shared" si="9"/>
        <v>-11.021737448359206</v>
      </c>
      <c r="M277" s="20">
        <f t="shared" si="10"/>
        <v>-8.9131458957862471</v>
      </c>
      <c r="N277" s="20">
        <f t="shared" si="11"/>
        <v>0</v>
      </c>
    </row>
    <row r="278" spans="10:14" x14ac:dyDescent="0.25">
      <c r="J278" s="20">
        <v>-107</v>
      </c>
      <c r="K278" s="20">
        <f t="shared" si="9"/>
        <v>-11.064493221818713</v>
      </c>
      <c r="M278" s="20">
        <f t="shared" si="10"/>
        <v>-9.0333483399125392</v>
      </c>
      <c r="N278" s="20">
        <f t="shared" si="11"/>
        <v>0</v>
      </c>
    </row>
    <row r="279" spans="10:14" x14ac:dyDescent="0.25">
      <c r="J279" s="20">
        <v>-106</v>
      </c>
      <c r="K279" s="20">
        <f t="shared" si="9"/>
        <v>-11.103878842251286</v>
      </c>
      <c r="M279" s="20">
        <f t="shared" si="10"/>
        <v>-9.1507993009260709</v>
      </c>
      <c r="N279" s="20">
        <f t="shared" si="11"/>
        <v>0</v>
      </c>
    </row>
    <row r="280" spans="10:14" x14ac:dyDescent="0.25">
      <c r="J280" s="20">
        <v>-105</v>
      </c>
      <c r="K280" s="20">
        <f t="shared" si="9"/>
        <v>-11.139882313123037</v>
      </c>
      <c r="M280" s="20">
        <f t="shared" si="10"/>
        <v>-9.2654630042365511</v>
      </c>
      <c r="N280" s="20">
        <f t="shared" si="11"/>
        <v>0</v>
      </c>
    </row>
    <row r="281" spans="10:14" x14ac:dyDescent="0.25">
      <c r="J281" s="20">
        <v>-104</v>
      </c>
      <c r="K281" s="20">
        <f t="shared" si="9"/>
        <v>-11.172492668074828</v>
      </c>
      <c r="M281" s="20">
        <f t="shared" si="10"/>
        <v>-9.3773045242293112</v>
      </c>
      <c r="N281" s="20">
        <f t="shared" si="11"/>
        <v>0</v>
      </c>
    </row>
    <row r="282" spans="10:14" x14ac:dyDescent="0.25">
      <c r="J282" s="20">
        <v>-103</v>
      </c>
      <c r="K282" s="20">
        <f t="shared" ref="K282:K345" si="12">$L$7*1.414*SIN(J282*2*3.1415/360+$N$7*2*3.1415/360)</f>
        <v>-11.201699974262535</v>
      </c>
      <c r="M282" s="20">
        <f t="shared" ref="M282:M345" si="13">$L$8*1.414*SIN(J282*2*3.1415/360+$N$8*2*3.1415/360)</f>
        <v>-9.4862897949033496</v>
      </c>
      <c r="N282" s="20">
        <f t="shared" ref="N282:N345" si="14">IF($O$10,K282*M282,0)</f>
        <v>0</v>
      </c>
    </row>
    <row r="283" spans="10:14" x14ac:dyDescent="0.25">
      <c r="J283" s="20">
        <v>-102</v>
      </c>
      <c r="K283" s="20">
        <f t="shared" si="12"/>
        <v>-11.227495335382521</v>
      </c>
      <c r="M283" s="20">
        <f t="shared" si="13"/>
        <v>-9.5923856202475655</v>
      </c>
      <c r="N283" s="20">
        <f t="shared" si="14"/>
        <v>0</v>
      </c>
    </row>
    <row r="284" spans="10:14" x14ac:dyDescent="0.25">
      <c r="J284" s="20">
        <v>-101</v>
      </c>
      <c r="K284" s="20">
        <f t="shared" si="12"/>
        <v>-11.249870894381356</v>
      </c>
      <c r="M284" s="20">
        <f t="shared" si="13"/>
        <v>-9.6955596843519771</v>
      </c>
      <c r="N284" s="20">
        <f t="shared" si="14"/>
        <v>0</v>
      </c>
    </row>
    <row r="285" spans="10:14" x14ac:dyDescent="0.25">
      <c r="J285" s="20">
        <v>-100</v>
      </c>
      <c r="K285" s="20">
        <f t="shared" si="12"/>
        <v>-11.26881983584903</v>
      </c>
      <c r="M285" s="20">
        <f t="shared" si="13"/>
        <v>-9.7957805612508864</v>
      </c>
      <c r="N285" s="20">
        <f t="shared" si="14"/>
        <v>0</v>
      </c>
    </row>
    <row r="286" spans="10:14" x14ac:dyDescent="0.25">
      <c r="J286" s="20">
        <v>-99</v>
      </c>
      <c r="K286" s="20">
        <f t="shared" si="12"/>
        <v>-11.284336388094859</v>
      </c>
      <c r="M286" s="20">
        <f t="shared" si="13"/>
        <v>-9.8930177244949693</v>
      </c>
      <c r="N286" s="20">
        <f t="shared" si="14"/>
        <v>0</v>
      </c>
    </row>
    <row r="287" spans="10:14" x14ac:dyDescent="0.25">
      <c r="J287" s="20">
        <v>-98</v>
      </c>
      <c r="K287" s="20">
        <f t="shared" si="12"/>
        <v>-11.296415824905498</v>
      </c>
      <c r="M287" s="20">
        <f t="shared" si="13"/>
        <v>-9.9872415564493782</v>
      </c>
      <c r="N287" s="20">
        <f t="shared" si="14"/>
        <v>0</v>
      </c>
    </row>
    <row r="288" spans="10:14" x14ac:dyDescent="0.25">
      <c r="J288" s="20">
        <v>-97</v>
      </c>
      <c r="K288" s="20">
        <f t="shared" si="12"/>
        <v>-11.305054466984506</v>
      </c>
      <c r="M288" s="20">
        <f t="shared" si="13"/>
        <v>-10.078423357315025</v>
      </c>
      <c r="N288" s="20">
        <f t="shared" si="14"/>
        <v>0</v>
      </c>
    </row>
    <row r="289" spans="10:14" x14ac:dyDescent="0.25">
      <c r="J289" s="20">
        <v>-96</v>
      </c>
      <c r="K289" s="20">
        <f t="shared" si="12"/>
        <v>-11.31024968307303</v>
      </c>
      <c r="M289" s="20">
        <f t="shared" si="13"/>
        <v>-10.166535353870303</v>
      </c>
      <c r="N289" s="20">
        <f t="shared" si="14"/>
        <v>0</v>
      </c>
    </row>
    <row r="290" spans="10:14" x14ac:dyDescent="0.25">
      <c r="J290" s="20">
        <v>-95</v>
      </c>
      <c r="K290" s="20">
        <f t="shared" si="12"/>
        <v>-11.311999890751263</v>
      </c>
      <c r="M290" s="20">
        <f t="shared" si="13"/>
        <v>-10.251550707930589</v>
      </c>
      <c r="N290" s="20">
        <f t="shared" si="14"/>
        <v>0</v>
      </c>
    </row>
    <row r="291" spans="10:14" x14ac:dyDescent="0.25">
      <c r="J291" s="20">
        <v>-94</v>
      </c>
      <c r="K291" s="20">
        <f t="shared" si="12"/>
        <v>-11.310304556920439</v>
      </c>
      <c r="M291" s="20">
        <f t="shared" si="13"/>
        <v>-10.333443524522917</v>
      </c>
      <c r="N291" s="20">
        <f t="shared" si="14"/>
        <v>0</v>
      </c>
    </row>
    <row r="292" spans="10:14" x14ac:dyDescent="0.25">
      <c r="J292" s="20">
        <v>-93</v>
      </c>
      <c r="K292" s="20">
        <f t="shared" si="12"/>
        <v>-11.305164197965203</v>
      </c>
      <c r="M292" s="20">
        <f t="shared" si="13"/>
        <v>-10.412188859773384</v>
      </c>
      <c r="N292" s="20">
        <f t="shared" si="14"/>
        <v>0</v>
      </c>
    </row>
    <row r="293" spans="10:14" x14ac:dyDescent="0.25">
      <c r="J293" s="20">
        <v>-92</v>
      </c>
      <c r="K293" s="20">
        <f t="shared" si="12"/>
        <v>-11.296580379596334</v>
      </c>
      <c r="M293" s="20">
        <f t="shared" si="13"/>
        <v>-10.487762728504844</v>
      </c>
      <c r="N293" s="20">
        <f t="shared" si="14"/>
        <v>0</v>
      </c>
    </row>
    <row r="294" spans="10:14" x14ac:dyDescent="0.25">
      <c r="J294" s="20">
        <v>-91</v>
      </c>
      <c r="K294" s="20">
        <f t="shared" si="12"/>
        <v>-11.284555716373836</v>
      </c>
      <c r="M294" s="20">
        <f t="shared" si="13"/>
        <v>-10.560142111542598</v>
      </c>
      <c r="N294" s="20">
        <f t="shared" si="14"/>
        <v>0</v>
      </c>
    </row>
    <row r="295" spans="10:14" x14ac:dyDescent="0.25">
      <c r="J295" s="20">
        <v>-90</v>
      </c>
      <c r="K295" s="20">
        <f t="shared" si="12"/>
        <v>-11.269093870910574</v>
      </c>
      <c r="M295" s="20">
        <f t="shared" si="13"/>
        <v>-10.629304962725838</v>
      </c>
      <c r="N295" s="20">
        <f t="shared" si="14"/>
        <v>0</v>
      </c>
    </row>
    <row r="296" spans="10:14" x14ac:dyDescent="0.25">
      <c r="J296" s="20">
        <v>-89</v>
      </c>
      <c r="K296" s="20">
        <f t="shared" si="12"/>
        <v>-11.250199552756653</v>
      </c>
      <c r="M296" s="20">
        <f t="shared" si="13"/>
        <v>-10.695230215622724</v>
      </c>
      <c r="N296" s="20">
        <f t="shared" si="14"/>
        <v>0</v>
      </c>
    </row>
    <row r="297" spans="10:14" x14ac:dyDescent="0.25">
      <c r="J297" s="20">
        <v>-88</v>
      </c>
      <c r="K297" s="20">
        <f t="shared" si="12"/>
        <v>-11.227878516964951</v>
      </c>
      <c r="M297" s="20">
        <f t="shared" si="13"/>
        <v>-10.757897789947055</v>
      </c>
      <c r="N297" s="20">
        <f t="shared" si="14"/>
        <v>0</v>
      </c>
    </row>
    <row r="298" spans="10:14" x14ac:dyDescent="0.25">
      <c r="J298" s="20">
        <v>-87</v>
      </c>
      <c r="K298" s="20">
        <f t="shared" si="12"/>
        <v>-11.202137562338164</v>
      </c>
      <c r="M298" s="20">
        <f t="shared" si="13"/>
        <v>-10.817288597674539</v>
      </c>
      <c r="N298" s="20">
        <f t="shared" si="14"/>
        <v>0</v>
      </c>
    </row>
    <row r="299" spans="10:14" x14ac:dyDescent="0.25">
      <c r="J299" s="20">
        <v>-86</v>
      </c>
      <c r="K299" s="20">
        <f t="shared" si="12"/>
        <v>-11.172984529357947</v>
      </c>
      <c r="M299" s="20">
        <f t="shared" si="13"/>
        <v>-10.873384548856878</v>
      </c>
      <c r="N299" s="20">
        <f t="shared" si="14"/>
        <v>0</v>
      </c>
    </row>
    <row r="300" spans="10:14" x14ac:dyDescent="0.25">
      <c r="J300" s="20">
        <v>-85</v>
      </c>
      <c r="K300" s="20">
        <f t="shared" si="12"/>
        <v>-11.140428297796776</v>
      </c>
      <c r="M300" s="20">
        <f t="shared" si="13"/>
        <v>-10.926168557131787</v>
      </c>
      <c r="N300" s="20">
        <f t="shared" si="14"/>
        <v>0</v>
      </c>
    </row>
    <row r="301" spans="10:14" x14ac:dyDescent="0.25">
      <c r="J301" s="20">
        <v>-84</v>
      </c>
      <c r="K301" s="20">
        <f t="shared" si="12"/>
        <v>-11.104478784013232</v>
      </c>
      <c r="M301" s="20">
        <f t="shared" si="13"/>
        <v>-10.975624544927365</v>
      </c>
      <c r="N301" s="20">
        <f t="shared" si="14"/>
        <v>0</v>
      </c>
    </row>
    <row r="302" spans="10:14" x14ac:dyDescent="0.25">
      <c r="J302" s="20">
        <v>-83</v>
      </c>
      <c r="K302" s="20">
        <f t="shared" si="12"/>
        <v>-11.065146937931569</v>
      </c>
      <c r="M302" s="20">
        <f t="shared" si="13"/>
        <v>-11.021737448359206</v>
      </c>
      <c r="N302" s="20">
        <f t="shared" si="14"/>
        <v>0</v>
      </c>
    </row>
    <row r="303" spans="10:14" x14ac:dyDescent="0.25">
      <c r="J303" s="20">
        <v>-82</v>
      </c>
      <c r="K303" s="20">
        <f t="shared" si="12"/>
        <v>-11.022444739706462</v>
      </c>
      <c r="M303" s="20">
        <f t="shared" si="13"/>
        <v>-11.064493221818715</v>
      </c>
      <c r="N303" s="20">
        <f t="shared" si="14"/>
        <v>0</v>
      </c>
    </row>
    <row r="304" spans="10:14" x14ac:dyDescent="0.25">
      <c r="J304" s="20">
        <v>-81</v>
      </c>
      <c r="K304" s="20">
        <f t="shared" si="12"/>
        <v>-10.976385196073927</v>
      </c>
      <c r="M304" s="20">
        <f t="shared" si="13"/>
        <v>-11.103878842251286</v>
      </c>
      <c r="N304" s="20">
        <f t="shared" si="14"/>
        <v>0</v>
      </c>
    </row>
    <row r="305" spans="10:14" x14ac:dyDescent="0.25">
      <c r="J305" s="20">
        <v>-80</v>
      </c>
      <c r="K305" s="20">
        <f t="shared" si="12"/>
        <v>-10.926982336389619</v>
      </c>
      <c r="M305" s="20">
        <f t="shared" si="13"/>
        <v>-11.139882313123039</v>
      </c>
      <c r="N305" s="20">
        <f t="shared" si="14"/>
        <v>0</v>
      </c>
    </row>
    <row r="306" spans="10:14" x14ac:dyDescent="0.25">
      <c r="J306" s="20">
        <v>-79</v>
      </c>
      <c r="K306" s="20">
        <f t="shared" si="12"/>
        <v>-10.874251208355552</v>
      </c>
      <c r="M306" s="20">
        <f t="shared" si="13"/>
        <v>-11.172492668074828</v>
      </c>
      <c r="N306" s="20">
        <f t="shared" si="14"/>
        <v>0</v>
      </c>
    </row>
    <row r="307" spans="10:14" x14ac:dyDescent="0.25">
      <c r="J307" s="20">
        <v>-78</v>
      </c>
      <c r="K307" s="20">
        <f t="shared" si="12"/>
        <v>-10.818207873436751</v>
      </c>
      <c r="M307" s="20">
        <f t="shared" si="13"/>
        <v>-11.201699974262537</v>
      </c>
      <c r="N307" s="20">
        <f t="shared" si="14"/>
        <v>0</v>
      </c>
    </row>
    <row r="308" spans="10:14" x14ac:dyDescent="0.25">
      <c r="J308" s="20">
        <v>-77</v>
      </c>
      <c r="K308" s="20">
        <f t="shared" si="12"/>
        <v>-10.75886940196901</v>
      </c>
      <c r="M308" s="20">
        <f t="shared" si="13"/>
        <v>-11.227495335382521</v>
      </c>
      <c r="N308" s="20">
        <f t="shared" si="14"/>
        <v>0</v>
      </c>
    </row>
    <row r="309" spans="10:14" x14ac:dyDescent="0.25">
      <c r="J309" s="20">
        <v>-76</v>
      </c>
      <c r="K309" s="20">
        <f t="shared" si="12"/>
        <v>-10.696253867959456</v>
      </c>
      <c r="M309" s="20">
        <f t="shared" si="13"/>
        <v>-11.249870894381358</v>
      </c>
      <c r="N309" s="20">
        <f t="shared" si="14"/>
        <v>0</v>
      </c>
    </row>
    <row r="310" spans="10:14" x14ac:dyDescent="0.25">
      <c r="J310" s="20">
        <v>-75</v>
      </c>
      <c r="K310" s="20">
        <f t="shared" si="12"/>
        <v>-10.630380343581313</v>
      </c>
      <c r="M310" s="20">
        <f t="shared" si="13"/>
        <v>-11.26881983584903</v>
      </c>
      <c r="N310" s="20">
        <f t="shared" si="14"/>
        <v>0</v>
      </c>
    </row>
    <row r="311" spans="10:14" x14ac:dyDescent="0.25">
      <c r="J311" s="20">
        <v>-74</v>
      </c>
      <c r="K311" s="20">
        <f t="shared" si="12"/>
        <v>-10.561268893364719</v>
      </c>
      <c r="M311" s="20">
        <f t="shared" si="13"/>
        <v>-11.284336388094859</v>
      </c>
      <c r="N311" s="20">
        <f t="shared" si="14"/>
        <v>0</v>
      </c>
    </row>
    <row r="312" spans="10:14" x14ac:dyDescent="0.25">
      <c r="J312" s="20">
        <v>-73</v>
      </c>
      <c r="K312" s="20">
        <f t="shared" si="12"/>
        <v>-10.488940568085187</v>
      </c>
      <c r="M312" s="20">
        <f t="shared" si="13"/>
        <v>-11.296415824905498</v>
      </c>
      <c r="N312" s="20">
        <f t="shared" si="14"/>
        <v>0</v>
      </c>
    </row>
    <row r="313" spans="10:14" x14ac:dyDescent="0.25">
      <c r="J313" s="20">
        <v>-72</v>
      </c>
      <c r="K313" s="20">
        <f t="shared" si="12"/>
        <v>-10.413417398351772</v>
      </c>
      <c r="M313" s="20">
        <f t="shared" si="13"/>
        <v>-11.305054466984508</v>
      </c>
      <c r="N313" s="20">
        <f t="shared" si="14"/>
        <v>0</v>
      </c>
    </row>
    <row r="314" spans="10:14" x14ac:dyDescent="0.25">
      <c r="J314" s="20">
        <v>-71</v>
      </c>
      <c r="K314" s="20">
        <f t="shared" si="12"/>
        <v>-10.334722387896665</v>
      </c>
      <c r="M314" s="20">
        <f t="shared" si="13"/>
        <v>-11.31024968307303</v>
      </c>
      <c r="N314" s="20">
        <f t="shared" si="14"/>
        <v>0</v>
      </c>
    </row>
    <row r="315" spans="10:14" x14ac:dyDescent="0.25">
      <c r="J315" s="20">
        <v>-70</v>
      </c>
      <c r="K315" s="20">
        <f t="shared" si="12"/>
        <v>-10.252879506568506</v>
      </c>
      <c r="M315" s="20">
        <f t="shared" si="13"/>
        <v>-11.311999890751263</v>
      </c>
      <c r="N315" s="20">
        <f t="shared" si="14"/>
        <v>0</v>
      </c>
    </row>
    <row r="316" spans="10:14" x14ac:dyDescent="0.25">
      <c r="J316" s="20">
        <v>-69</v>
      </c>
      <c r="K316" s="20">
        <f t="shared" si="12"/>
        <v>-10.167913683031326</v>
      </c>
      <c r="M316" s="20">
        <f t="shared" si="13"/>
        <v>-11.310304556920439</v>
      </c>
      <c r="N316" s="20">
        <f t="shared" si="14"/>
        <v>0</v>
      </c>
    </row>
    <row r="317" spans="10:14" x14ac:dyDescent="0.25">
      <c r="J317" s="20">
        <v>-68</v>
      </c>
      <c r="K317" s="20">
        <f t="shared" si="12"/>
        <v>-10.079850797171501</v>
      </c>
      <c r="M317" s="20">
        <f t="shared" si="13"/>
        <v>-11.305164197965201</v>
      </c>
      <c r="N317" s="20">
        <f t="shared" si="14"/>
        <v>0</v>
      </c>
    </row>
    <row r="318" spans="10:14" x14ac:dyDescent="0.25">
      <c r="J318" s="20">
        <v>-67</v>
      </c>
      <c r="K318" s="20">
        <f t="shared" si="12"/>
        <v>-9.988717672214948</v>
      </c>
      <c r="M318" s="20">
        <f t="shared" si="13"/>
        <v>-11.296580379596332</v>
      </c>
      <c r="N318" s="20">
        <f t="shared" si="14"/>
        <v>0</v>
      </c>
    </row>
    <row r="319" spans="10:14" x14ac:dyDescent="0.25">
      <c r="J319" s="20">
        <v>-66</v>
      </c>
      <c r="K319" s="20">
        <f t="shared" si="12"/>
        <v>-9.8945420665569905</v>
      </c>
      <c r="M319" s="20">
        <f t="shared" si="13"/>
        <v>-11.284555716373836</v>
      </c>
      <c r="N319" s="20">
        <f t="shared" si="14"/>
        <v>0</v>
      </c>
    </row>
    <row r="320" spans="10:14" x14ac:dyDescent="0.25">
      <c r="J320" s="20">
        <v>-65</v>
      </c>
      <c r="K320" s="20">
        <f t="shared" si="12"/>
        <v>-9.7973526653073861</v>
      </c>
      <c r="M320" s="20">
        <f t="shared" si="13"/>
        <v>-11.269093870910572</v>
      </c>
      <c r="N320" s="20">
        <f t="shared" si="14"/>
        <v>0</v>
      </c>
    </row>
    <row r="321" spans="10:14" x14ac:dyDescent="0.25">
      <c r="J321" s="20">
        <v>-64</v>
      </c>
      <c r="K321" s="20">
        <f t="shared" si="12"/>
        <v>-9.6971790715530766</v>
      </c>
      <c r="M321" s="20">
        <f t="shared" si="13"/>
        <v>-11.250199552756651</v>
      </c>
      <c r="N321" s="20">
        <f t="shared" si="14"/>
        <v>0</v>
      </c>
    </row>
    <row r="322" spans="10:14" x14ac:dyDescent="0.25">
      <c r="J322" s="20">
        <v>-63</v>
      </c>
      <c r="K322" s="20">
        <f t="shared" si="12"/>
        <v>-9.5940517973413328</v>
      </c>
      <c r="M322" s="20">
        <f t="shared" si="13"/>
        <v>-11.227878516964951</v>
      </c>
      <c r="N322" s="20">
        <f t="shared" si="14"/>
        <v>0</v>
      </c>
    </row>
    <row r="323" spans="10:14" x14ac:dyDescent="0.25">
      <c r="J323" s="20">
        <v>-62</v>
      </c>
      <c r="K323" s="20">
        <f t="shared" si="12"/>
        <v>-9.4880022543860374</v>
      </c>
      <c r="M323" s="20">
        <f t="shared" si="13"/>
        <v>-11.202137562338164</v>
      </c>
      <c r="N323" s="20">
        <f t="shared" si="14"/>
        <v>0</v>
      </c>
    </row>
    <row r="324" spans="10:14" x14ac:dyDescent="0.25">
      <c r="J324" s="20">
        <v>-61</v>
      </c>
      <c r="K324" s="20">
        <f t="shared" si="12"/>
        <v>-9.3790627444999384</v>
      </c>
      <c r="M324" s="20">
        <f t="shared" si="13"/>
        <v>-11.172984529357947</v>
      </c>
      <c r="N324" s="20">
        <f t="shared" si="14"/>
        <v>0</v>
      </c>
    </row>
    <row r="325" spans="10:14" x14ac:dyDescent="0.25">
      <c r="J325" s="20">
        <v>-60</v>
      </c>
      <c r="K325" s="20">
        <f t="shared" si="12"/>
        <v>-9.2672664497557804</v>
      </c>
      <c r="M325" s="20">
        <f t="shared" si="13"/>
        <v>-11.140428297796774</v>
      </c>
      <c r="N325" s="20">
        <f t="shared" si="14"/>
        <v>0</v>
      </c>
    </row>
    <row r="326" spans="10:14" x14ac:dyDescent="0.25">
      <c r="J326" s="20">
        <v>-59</v>
      </c>
      <c r="K326" s="20">
        <f t="shared" si="12"/>
        <v>-9.1526474223793279</v>
      </c>
      <c r="M326" s="20">
        <f t="shared" si="13"/>
        <v>-11.10447878401323</v>
      </c>
      <c r="N326" s="20">
        <f t="shared" si="14"/>
        <v>0</v>
      </c>
    </row>
    <row r="327" spans="10:14" x14ac:dyDescent="0.25">
      <c r="J327" s="20">
        <v>-58</v>
      </c>
      <c r="K327" s="20">
        <f t="shared" si="12"/>
        <v>-9.0352405743773314</v>
      </c>
      <c r="M327" s="20">
        <f t="shared" si="13"/>
        <v>-11.065146937931569</v>
      </c>
      <c r="N327" s="20">
        <f t="shared" si="14"/>
        <v>0</v>
      </c>
    </row>
    <row r="328" spans="10:14" x14ac:dyDescent="0.25">
      <c r="J328" s="20">
        <v>-57</v>
      </c>
      <c r="K328" s="20">
        <f t="shared" si="12"/>
        <v>-8.9150816669036228</v>
      </c>
      <c r="M328" s="20">
        <f t="shared" si="13"/>
        <v>-11.02244473970646</v>
      </c>
      <c r="N328" s="20">
        <f t="shared" si="14"/>
        <v>0</v>
      </c>
    </row>
    <row r="329" spans="10:14" x14ac:dyDescent="0.25">
      <c r="J329" s="20">
        <v>-56</v>
      </c>
      <c r="K329" s="20">
        <f t="shared" si="12"/>
        <v>-8.792207299366563</v>
      </c>
      <c r="M329" s="20">
        <f t="shared" si="13"/>
        <v>-10.976385196073927</v>
      </c>
      <c r="N329" s="20">
        <f t="shared" si="14"/>
        <v>0</v>
      </c>
    </row>
    <row r="330" spans="10:14" x14ac:dyDescent="0.25">
      <c r="J330" s="20">
        <v>-55</v>
      </c>
      <c r="K330" s="20">
        <f t="shared" si="12"/>
        <v>-8.6666548982811662</v>
      </c>
      <c r="M330" s="20">
        <f t="shared" si="13"/>
        <v>-10.926982336389615</v>
      </c>
      <c r="N330" s="20">
        <f t="shared" si="14"/>
        <v>0</v>
      </c>
    </row>
    <row r="331" spans="10:14" x14ac:dyDescent="0.25">
      <c r="J331" s="20">
        <v>-54</v>
      </c>
      <c r="K331" s="20">
        <f t="shared" si="12"/>
        <v>-8.538462705869291</v>
      </c>
      <c r="M331" s="20">
        <f t="shared" si="13"/>
        <v>-10.874251208355552</v>
      </c>
      <c r="N331" s="20">
        <f t="shared" si="14"/>
        <v>0</v>
      </c>
    </row>
    <row r="332" spans="10:14" x14ac:dyDescent="0.25">
      <c r="J332" s="20">
        <v>-53</v>
      </c>
      <c r="K332" s="20">
        <f t="shared" si="12"/>
        <v>-8.407669768411381</v>
      </c>
      <c r="M332" s="20">
        <f t="shared" si="13"/>
        <v>-10.818207873436748</v>
      </c>
      <c r="N332" s="20">
        <f t="shared" si="14"/>
        <v>0</v>
      </c>
    </row>
    <row r="333" spans="10:14" x14ac:dyDescent="0.25">
      <c r="J333" s="20">
        <v>-52</v>
      </c>
      <c r="K333" s="20">
        <f t="shared" si="12"/>
        <v>-8.2743159243532851</v>
      </c>
      <c r="M333" s="20">
        <f t="shared" si="13"/>
        <v>-10.75886940196901</v>
      </c>
      <c r="N333" s="20">
        <f t="shared" si="14"/>
        <v>0</v>
      </c>
    </row>
    <row r="334" spans="10:14" x14ac:dyDescent="0.25">
      <c r="J334" s="20">
        <v>-51</v>
      </c>
      <c r="K334" s="20">
        <f t="shared" si="12"/>
        <v>-8.1384417921718022</v>
      </c>
      <c r="M334" s="20">
        <f t="shared" si="13"/>
        <v>-10.696253867959454</v>
      </c>
      <c r="N334" s="20">
        <f t="shared" si="14"/>
        <v>0</v>
      </c>
    </row>
    <row r="335" spans="10:14" x14ac:dyDescent="0.25">
      <c r="J335" s="20">
        <v>-50</v>
      </c>
      <c r="K335" s="20">
        <f t="shared" si="12"/>
        <v>-8.0000887580026241</v>
      </c>
      <c r="M335" s="20">
        <f t="shared" si="13"/>
        <v>-10.630380343581313</v>
      </c>
      <c r="N335" s="20">
        <f t="shared" si="14"/>
        <v>0</v>
      </c>
    </row>
    <row r="336" spans="10:14" x14ac:dyDescent="0.25">
      <c r="J336" s="20">
        <v>-49</v>
      </c>
      <c r="K336" s="20">
        <f t="shared" si="12"/>
        <v>-7.8592989630344636</v>
      </c>
      <c r="M336" s="20">
        <f t="shared" si="13"/>
        <v>-10.561268893364716</v>
      </c>
      <c r="N336" s="20">
        <f t="shared" si="14"/>
        <v>0</v>
      </c>
    </row>
    <row r="337" spans="10:14" x14ac:dyDescent="0.25">
      <c r="J337" s="20">
        <v>-48</v>
      </c>
      <c r="K337" s="20">
        <f t="shared" si="12"/>
        <v>-7.7161152906732031</v>
      </c>
      <c r="M337" s="20">
        <f t="shared" si="13"/>
        <v>-10.488940568085187</v>
      </c>
      <c r="N337" s="20">
        <f t="shared" si="14"/>
        <v>0</v>
      </c>
    </row>
    <row r="338" spans="10:14" x14ac:dyDescent="0.25">
      <c r="J338" s="20">
        <v>-47</v>
      </c>
      <c r="K338" s="20">
        <f t="shared" si="12"/>
        <v>-7.5705813534799526</v>
      </c>
      <c r="M338" s="20">
        <f t="shared" si="13"/>
        <v>-10.413417398351768</v>
      </c>
      <c r="N338" s="20">
        <f t="shared" si="14"/>
        <v>0</v>
      </c>
    </row>
    <row r="339" spans="10:14" x14ac:dyDescent="0.25">
      <c r="J339" s="20">
        <v>-46</v>
      </c>
      <c r="K339" s="20">
        <f t="shared" si="12"/>
        <v>-7.4227414798870344</v>
      </c>
      <c r="M339" s="20">
        <f t="shared" si="13"/>
        <v>-10.334722387896665</v>
      </c>
      <c r="N339" s="20">
        <f t="shared" si="14"/>
        <v>0</v>
      </c>
    </row>
    <row r="340" spans="10:14" x14ac:dyDescent="0.25">
      <c r="J340" s="20">
        <v>-45</v>
      </c>
      <c r="K340" s="20">
        <f t="shared" si="12"/>
        <v>-7.2726407006959048</v>
      </c>
      <c r="M340" s="20">
        <f t="shared" si="13"/>
        <v>-10.252879506568506</v>
      </c>
      <c r="N340" s="20">
        <f t="shared" si="14"/>
        <v>0</v>
      </c>
    </row>
    <row r="341" spans="10:14" x14ac:dyDescent="0.25">
      <c r="J341" s="20">
        <v>-44</v>
      </c>
      <c r="K341" s="20">
        <f t="shared" si="12"/>
        <v>-7.1203247353611472</v>
      </c>
      <c r="M341" s="20">
        <f t="shared" si="13"/>
        <v>-10.167913683031326</v>
      </c>
      <c r="N341" s="20">
        <f t="shared" si="14"/>
        <v>0</v>
      </c>
    </row>
    <row r="342" spans="10:14" x14ac:dyDescent="0.25">
      <c r="J342" s="20">
        <v>-43</v>
      </c>
      <c r="K342" s="20">
        <f t="shared" si="12"/>
        <v>-6.965839978064702</v>
      </c>
      <c r="M342" s="20">
        <f t="shared" si="13"/>
        <v>-10.079850797171501</v>
      </c>
      <c r="N342" s="20">
        <f t="shared" si="14"/>
        <v>0</v>
      </c>
    </row>
    <row r="343" spans="10:14" x14ac:dyDescent="0.25">
      <c r="J343" s="20">
        <v>-42</v>
      </c>
      <c r="K343" s="20">
        <f t="shared" si="12"/>
        <v>-6.8092334835845865</v>
      </c>
      <c r="M343" s="20">
        <f t="shared" si="13"/>
        <v>-9.988717672214948</v>
      </c>
      <c r="N343" s="20">
        <f t="shared" si="14"/>
        <v>0</v>
      </c>
    </row>
    <row r="344" spans="10:14" x14ac:dyDescent="0.25">
      <c r="J344" s="20">
        <v>-41</v>
      </c>
      <c r="K344" s="20">
        <f t="shared" si="12"/>
        <v>-6.6505529529623955</v>
      </c>
      <c r="M344" s="20">
        <f t="shared" si="13"/>
        <v>-9.8945420665569905</v>
      </c>
      <c r="N344" s="20">
        <f t="shared" si="14"/>
        <v>0</v>
      </c>
    </row>
    <row r="345" spans="10:14" x14ac:dyDescent="0.25">
      <c r="J345" s="20">
        <v>-40</v>
      </c>
      <c r="K345" s="20">
        <f t="shared" si="12"/>
        <v>-6.4898467189739621</v>
      </c>
      <c r="M345" s="20">
        <f t="shared" si="13"/>
        <v>-9.7973526653073861</v>
      </c>
      <c r="N345" s="20">
        <f t="shared" si="14"/>
        <v>0</v>
      </c>
    </row>
    <row r="346" spans="10:14" x14ac:dyDescent="0.25">
      <c r="J346" s="20">
        <v>-39</v>
      </c>
      <c r="K346" s="20">
        <f t="shared" ref="K346:K409" si="15">$L$7*1.414*SIN(J346*2*3.1415/360+$N$7*2*3.1415/360)</f>
        <v>-6.3271637314075937</v>
      </c>
      <c r="M346" s="20">
        <f t="shared" ref="M346:M409" si="16">$L$8*1.414*SIN(J346*2*3.1415/360+$N$8*2*3.1415/360)</f>
        <v>-9.6971790715530766</v>
      </c>
      <c r="N346" s="20">
        <f t="shared" ref="N346:N409" si="17">IF($O$10,K346*M346,0)</f>
        <v>0</v>
      </c>
    </row>
    <row r="347" spans="10:14" x14ac:dyDescent="0.25">
      <c r="J347" s="20">
        <v>-38</v>
      </c>
      <c r="K347" s="20">
        <f t="shared" si="15"/>
        <v>-6.1625535421543667</v>
      </c>
      <c r="M347" s="20">
        <f t="shared" si="16"/>
        <v>-9.5940517973413328</v>
      </c>
      <c r="N347" s="20">
        <f t="shared" si="17"/>
        <v>0</v>
      </c>
    </row>
    <row r="348" spans="10:14" x14ac:dyDescent="0.25">
      <c r="J348" s="20">
        <v>-37</v>
      </c>
      <c r="K348" s="20">
        <f t="shared" si="15"/>
        <v>-5.9960662901150421</v>
      </c>
      <c r="M348" s="20">
        <f t="shared" si="16"/>
        <v>-9.4880022543860374</v>
      </c>
      <c r="N348" s="20">
        <f t="shared" si="17"/>
        <v>0</v>
      </c>
    </row>
    <row r="349" spans="10:14" x14ac:dyDescent="0.25">
      <c r="J349" s="20">
        <v>-36</v>
      </c>
      <c r="K349" s="20">
        <f t="shared" si="15"/>
        <v>-5.8277526859281581</v>
      </c>
      <c r="M349" s="20">
        <f t="shared" si="16"/>
        <v>-9.3790627444999384</v>
      </c>
      <c r="N349" s="20">
        <f t="shared" si="17"/>
        <v>0</v>
      </c>
    </row>
    <row r="350" spans="10:14" x14ac:dyDescent="0.25">
      <c r="J350" s="20">
        <v>-35</v>
      </c>
      <c r="K350" s="20">
        <f t="shared" si="15"/>
        <v>-5.6576639965239979</v>
      </c>
      <c r="M350" s="20">
        <f t="shared" si="16"/>
        <v>-9.2672664497557804</v>
      </c>
      <c r="N350" s="20">
        <f t="shared" si="17"/>
        <v>0</v>
      </c>
    </row>
    <row r="351" spans="10:14" x14ac:dyDescent="0.25">
      <c r="J351" s="20">
        <v>-34</v>
      </c>
      <c r="K351" s="20">
        <f t="shared" si="15"/>
        <v>-5.4858520295091067</v>
      </c>
      <c r="M351" s="20">
        <f t="shared" si="16"/>
        <v>-9.1526474223793279</v>
      </c>
      <c r="N351" s="20">
        <f t="shared" si="17"/>
        <v>0</v>
      </c>
    </row>
    <row r="352" spans="10:14" x14ac:dyDescent="0.25">
      <c r="J352" s="20">
        <v>-33</v>
      </c>
      <c r="K352" s="20">
        <f t="shared" si="15"/>
        <v>-5.3123691173861189</v>
      </c>
      <c r="M352" s="20">
        <f t="shared" si="16"/>
        <v>-9.0352405743773314</v>
      </c>
      <c r="N352" s="20">
        <f t="shared" si="17"/>
        <v>0</v>
      </c>
    </row>
    <row r="353" spans="10:14" x14ac:dyDescent="0.25">
      <c r="J353" s="20">
        <v>-32</v>
      </c>
      <c r="K353" s="20">
        <f t="shared" si="15"/>
        <v>-5.1372681016137172</v>
      </c>
      <c r="M353" s="20">
        <f t="shared" si="16"/>
        <v>-8.9150816669036228</v>
      </c>
      <c r="N353" s="20">
        <f t="shared" si="17"/>
        <v>0</v>
      </c>
    </row>
    <row r="354" spans="10:14" x14ac:dyDescent="0.25">
      <c r="J354" s="20">
        <v>-31</v>
      </c>
      <c r="K354" s="20">
        <f t="shared" si="15"/>
        <v>-4.960602316511558</v>
      </c>
      <c r="M354" s="20">
        <f t="shared" si="16"/>
        <v>-8.792207299366563</v>
      </c>
      <c r="N354" s="20">
        <f t="shared" si="17"/>
        <v>0</v>
      </c>
    </row>
    <row r="355" spans="10:14" x14ac:dyDescent="0.25">
      <c r="J355" s="20">
        <v>-30</v>
      </c>
      <c r="K355" s="20">
        <f t="shared" si="15"/>
        <v>-4.782425573015078</v>
      </c>
      <c r="M355" s="20">
        <f t="shared" si="16"/>
        <v>-8.6666548982811662</v>
      </c>
      <c r="N355" s="20">
        <f t="shared" si="17"/>
        <v>0</v>
      </c>
    </row>
    <row r="356" spans="10:14" x14ac:dyDescent="0.25">
      <c r="J356" s="20">
        <v>-29</v>
      </c>
      <c r="K356" s="20">
        <f t="shared" si="15"/>
        <v>-4.6027921422851348</v>
      </c>
      <c r="M356" s="20">
        <f t="shared" si="16"/>
        <v>-8.538462705869291</v>
      </c>
      <c r="N356" s="20">
        <f t="shared" si="17"/>
        <v>0</v>
      </c>
    </row>
    <row r="357" spans="10:14" x14ac:dyDescent="0.25">
      <c r="J357" s="20">
        <v>-28</v>
      </c>
      <c r="K357" s="20">
        <f t="shared" si="15"/>
        <v>-4.4217567391774519</v>
      </c>
      <c r="M357" s="20">
        <f t="shared" si="16"/>
        <v>-8.407669768411381</v>
      </c>
      <c r="N357" s="20">
        <f t="shared" si="17"/>
        <v>0</v>
      </c>
    </row>
    <row r="358" spans="10:14" x14ac:dyDescent="0.25">
      <c r="J358" s="20">
        <v>-27</v>
      </c>
      <c r="K358" s="20">
        <f t="shared" si="15"/>
        <v>-4.2393745055769356</v>
      </c>
      <c r="M358" s="20">
        <f t="shared" si="16"/>
        <v>-8.2743159243532851</v>
      </c>
      <c r="N358" s="20">
        <f t="shared" si="17"/>
        <v>0</v>
      </c>
    </row>
    <row r="359" spans="10:14" x14ac:dyDescent="0.25">
      <c r="J359" s="20">
        <v>-26</v>
      </c>
      <c r="K359" s="20">
        <f t="shared" si="15"/>
        <v>-4.0557009936018975</v>
      </c>
      <c r="M359" s="20">
        <f t="shared" si="16"/>
        <v>-8.1384417921718022</v>
      </c>
      <c r="N359" s="20">
        <f t="shared" si="17"/>
        <v>0</v>
      </c>
    </row>
    <row r="360" spans="10:14" x14ac:dyDescent="0.25">
      <c r="J360" s="20">
        <v>-25</v>
      </c>
      <c r="K360" s="20">
        <f t="shared" si="15"/>
        <v>-3.8707921486833898</v>
      </c>
      <c r="M360" s="20">
        <f t="shared" si="16"/>
        <v>-8.0000887580026152</v>
      </c>
      <c r="N360" s="20">
        <f t="shared" si="17"/>
        <v>0</v>
      </c>
    </row>
    <row r="361" spans="10:14" x14ac:dyDescent="0.25">
      <c r="J361" s="20">
        <v>-24</v>
      </c>
      <c r="K361" s="20">
        <f t="shared" si="15"/>
        <v>-3.6847042925245841</v>
      </c>
      <c r="M361" s="20">
        <f t="shared" si="16"/>
        <v>-7.8592989630344574</v>
      </c>
      <c r="N361" s="20">
        <f t="shared" si="17"/>
        <v>0</v>
      </c>
    </row>
    <row r="362" spans="10:14" x14ac:dyDescent="0.25">
      <c r="J362" s="20">
        <v>-23</v>
      </c>
      <c r="K362" s="20">
        <f t="shared" si="15"/>
        <v>-3.4974941059457811</v>
      </c>
      <c r="M362" s="20">
        <f t="shared" si="16"/>
        <v>-7.716115290673196</v>
      </c>
      <c r="N362" s="20">
        <f t="shared" si="17"/>
        <v>0</v>
      </c>
    </row>
    <row r="363" spans="10:14" x14ac:dyDescent="0.25">
      <c r="J363" s="20">
        <v>-22</v>
      </c>
      <c r="K363" s="20">
        <f t="shared" si="15"/>
        <v>-3.3092186116197975</v>
      </c>
      <c r="M363" s="20">
        <f t="shared" si="16"/>
        <v>-7.5705813534799455</v>
      </c>
      <c r="N363" s="20">
        <f t="shared" si="17"/>
        <v>0</v>
      </c>
    </row>
    <row r="364" spans="10:14" x14ac:dyDescent="0.25">
      <c r="J364" s="20">
        <v>-21</v>
      </c>
      <c r="K364" s="20">
        <f t="shared" si="15"/>
        <v>-3.1199351567033786</v>
      </c>
      <c r="M364" s="20">
        <f t="shared" si="16"/>
        <v>-7.4227414798870264</v>
      </c>
      <c r="N364" s="20">
        <f t="shared" si="17"/>
        <v>0</v>
      </c>
    </row>
    <row r="365" spans="10:14" x14ac:dyDescent="0.25">
      <c r="J365" s="20">
        <v>-20</v>
      </c>
      <c r="K365" s="20">
        <f t="shared" si="15"/>
        <v>-2.9297013953697197</v>
      </c>
      <c r="M365" s="20">
        <f t="shared" si="16"/>
        <v>-7.2726407006958977</v>
      </c>
      <c r="N365" s="20">
        <f t="shared" si="17"/>
        <v>0</v>
      </c>
    </row>
    <row r="366" spans="10:14" x14ac:dyDescent="0.25">
      <c r="J366" s="20">
        <v>-19</v>
      </c>
      <c r="K366" s="20">
        <f t="shared" si="15"/>
        <v>-2.738575271247484</v>
      </c>
      <c r="M366" s="20">
        <f t="shared" si="16"/>
        <v>-7.1203247353611401</v>
      </c>
      <c r="N366" s="20">
        <f t="shared" si="17"/>
        <v>0</v>
      </c>
    </row>
    <row r="367" spans="10:14" x14ac:dyDescent="0.25">
      <c r="J367" s="20">
        <v>-18</v>
      </c>
      <c r="K367" s="20">
        <f t="shared" si="15"/>
        <v>-2.5466149997716507</v>
      </c>
      <c r="M367" s="20">
        <f t="shared" si="16"/>
        <v>-6.9658399780646949</v>
      </c>
      <c r="N367" s="20">
        <f t="shared" si="17"/>
        <v>0</v>
      </c>
    </row>
    <row r="368" spans="10:14" x14ac:dyDescent="0.25">
      <c r="J368" s="20">
        <v>-17</v>
      </c>
      <c r="K368" s="20">
        <f t="shared" si="15"/>
        <v>-2.3538790504515772</v>
      </c>
      <c r="M368" s="20">
        <f t="shared" si="16"/>
        <v>-6.8092334835845776</v>
      </c>
      <c r="N368" s="20">
        <f t="shared" si="17"/>
        <v>0</v>
      </c>
    </row>
    <row r="369" spans="10:14" x14ac:dyDescent="0.25">
      <c r="J369" s="20">
        <v>-16</v>
      </c>
      <c r="K369" s="20">
        <f t="shared" si="15"/>
        <v>-2.1604261290616695</v>
      </c>
      <c r="M369" s="20">
        <f t="shared" si="16"/>
        <v>-6.6505529529623866</v>
      </c>
      <c r="N369" s="20">
        <f t="shared" si="17"/>
        <v>0</v>
      </c>
    </row>
    <row r="370" spans="10:14" x14ac:dyDescent="0.25">
      <c r="J370" s="20">
        <v>-15</v>
      </c>
      <c r="K370" s="20">
        <f t="shared" si="15"/>
        <v>-1.9663151597600903</v>
      </c>
      <c r="M370" s="20">
        <f t="shared" si="16"/>
        <v>-6.4898467189739533</v>
      </c>
      <c r="N370" s="20">
        <f t="shared" si="17"/>
        <v>0</v>
      </c>
    </row>
    <row r="371" spans="10:14" x14ac:dyDescent="0.25">
      <c r="J371" s="20">
        <v>-14</v>
      </c>
      <c r="K371" s="20">
        <f t="shared" si="15"/>
        <v>-1.7716052671409475</v>
      </c>
      <c r="M371" s="20">
        <f t="shared" si="16"/>
        <v>-6.3271637314075848</v>
      </c>
      <c r="N371" s="20">
        <f t="shared" si="17"/>
        <v>0</v>
      </c>
    </row>
    <row r="372" spans="10:14" x14ac:dyDescent="0.25">
      <c r="J372" s="20">
        <v>-13</v>
      </c>
      <c r="K372" s="20">
        <f t="shared" si="15"/>
        <v>-1.5763557582254333</v>
      </c>
      <c r="M372" s="20">
        <f t="shared" si="16"/>
        <v>-6.1625535421543596</v>
      </c>
      <c r="N372" s="20">
        <f t="shared" si="17"/>
        <v>0</v>
      </c>
    </row>
    <row r="373" spans="10:14" x14ac:dyDescent="0.25">
      <c r="J373" s="20">
        <v>-12</v>
      </c>
      <c r="K373" s="20">
        <f t="shared" si="15"/>
        <v>-1.3806261043973955</v>
      </c>
      <c r="M373" s="20">
        <f t="shared" si="16"/>
        <v>-5.9960662901150341</v>
      </c>
      <c r="N373" s="20">
        <f t="shared" si="17"/>
        <v>0</v>
      </c>
    </row>
    <row r="374" spans="10:14" x14ac:dyDescent="0.25">
      <c r="J374" s="20">
        <v>-11</v>
      </c>
      <c r="K374" s="20">
        <f t="shared" si="15"/>
        <v>-1.1844759232888475</v>
      </c>
      <c r="M374" s="20">
        <f t="shared" si="16"/>
        <v>-5.8277526859281492</v>
      </c>
      <c r="N374" s="20">
        <f t="shared" si="17"/>
        <v>0</v>
      </c>
    </row>
    <row r="375" spans="10:14" x14ac:dyDescent="0.25">
      <c r="J375" s="20">
        <v>-10</v>
      </c>
      <c r="K375" s="20">
        <f t="shared" si="15"/>
        <v>-0.98796496062092998</v>
      </c>
      <c r="M375" s="20">
        <f t="shared" si="16"/>
        <v>-5.657663996523989</v>
      </c>
      <c r="N375" s="20">
        <f t="shared" si="17"/>
        <v>0</v>
      </c>
    </row>
    <row r="376" spans="10:14" x14ac:dyDescent="0.25">
      <c r="J376" s="20">
        <v>-9</v>
      </c>
      <c r="K376" s="20">
        <f t="shared" si="15"/>
        <v>-0.79115307200585983</v>
      </c>
      <c r="M376" s="20">
        <f t="shared" si="16"/>
        <v>-5.4858520295090978</v>
      </c>
      <c r="N376" s="20">
        <f t="shared" si="17"/>
        <v>0</v>
      </c>
    </row>
    <row r="377" spans="10:14" x14ac:dyDescent="0.25">
      <c r="J377" s="20">
        <v>-8</v>
      </c>
      <c r="K377" s="20">
        <f t="shared" si="15"/>
        <v>-0.59410020471540559</v>
      </c>
      <c r="M377" s="20">
        <f t="shared" si="16"/>
        <v>-5.3123691173861101</v>
      </c>
      <c r="N377" s="20">
        <f t="shared" si="17"/>
        <v>0</v>
      </c>
    </row>
    <row r="378" spans="10:14" x14ac:dyDescent="0.25">
      <c r="J378" s="20">
        <v>-7</v>
      </c>
      <c r="K378" s="20">
        <f t="shared" si="15"/>
        <v>-0.39686637942144581</v>
      </c>
      <c r="M378" s="20">
        <f t="shared" si="16"/>
        <v>-5.1372681016137083</v>
      </c>
      <c r="N378" s="20">
        <f t="shared" si="17"/>
        <v>0</v>
      </c>
    </row>
    <row r="379" spans="10:14" x14ac:dyDescent="0.25">
      <c r="J379" s="20">
        <v>-6</v>
      </c>
      <c r="K379" s="20">
        <f t="shared" si="15"/>
        <v>-0.19951167191416799</v>
      </c>
      <c r="M379" s="20">
        <f t="shared" si="16"/>
        <v>-4.9606023165115483</v>
      </c>
      <c r="N379" s="20">
        <f t="shared" si="17"/>
        <v>0</v>
      </c>
    </row>
    <row r="380" spans="10:14" x14ac:dyDescent="0.25">
      <c r="J380" s="20">
        <v>-5</v>
      </c>
      <c r="K380" s="20">
        <f t="shared" si="15"/>
        <v>-2.0961948034813435E-3</v>
      </c>
      <c r="M380" s="20">
        <f t="shared" si="16"/>
        <v>-4.7824255730150691</v>
      </c>
      <c r="N380" s="20">
        <f t="shared" si="17"/>
        <v>0</v>
      </c>
    </row>
    <row r="381" spans="10:14" x14ac:dyDescent="0.25">
      <c r="J381" s="20">
        <v>-4</v>
      </c>
      <c r="K381" s="20">
        <f t="shared" si="15"/>
        <v>0.19531992079078703</v>
      </c>
      <c r="M381" s="20">
        <f t="shared" si="16"/>
        <v>-4.6027921422851259</v>
      </c>
      <c r="N381" s="20">
        <f t="shared" si="17"/>
        <v>0</v>
      </c>
    </row>
    <row r="382" spans="10:14" x14ac:dyDescent="0.25">
      <c r="J382" s="20">
        <v>-3</v>
      </c>
      <c r="K382" s="20">
        <f t="shared" si="15"/>
        <v>0.39267654355433312</v>
      </c>
      <c r="M382" s="20">
        <f t="shared" si="16"/>
        <v>-4.4217567391774431</v>
      </c>
      <c r="N382" s="20">
        <f t="shared" si="17"/>
        <v>0</v>
      </c>
    </row>
    <row r="383" spans="10:14" x14ac:dyDescent="0.25">
      <c r="J383" s="20">
        <v>-2</v>
      </c>
      <c r="K383" s="20">
        <f t="shared" si="15"/>
        <v>0.58991356029387665</v>
      </c>
      <c r="M383" s="20">
        <f t="shared" si="16"/>
        <v>-4.2393745055769267</v>
      </c>
      <c r="N383" s="20">
        <f t="shared" si="17"/>
        <v>0</v>
      </c>
    </row>
    <row r="384" spans="10:14" x14ac:dyDescent="0.25">
      <c r="J384" s="20">
        <v>-1</v>
      </c>
      <c r="K384" s="20">
        <f t="shared" si="15"/>
        <v>0.78697089424714184</v>
      </c>
      <c r="M384" s="20">
        <f t="shared" si="16"/>
        <v>-4.0557009936018975</v>
      </c>
      <c r="N384" s="20">
        <f t="shared" si="17"/>
        <v>0</v>
      </c>
    </row>
    <row r="385" spans="10:14" x14ac:dyDescent="0.25">
      <c r="J385" s="20">
        <v>0</v>
      </c>
      <c r="K385" s="20">
        <f t="shared" si="15"/>
        <v>0.98378852338174227</v>
      </c>
      <c r="M385" s="20">
        <f t="shared" si="16"/>
        <v>-3.8707921486833805</v>
      </c>
      <c r="N385" s="20">
        <f t="shared" si="17"/>
        <v>0</v>
      </c>
    </row>
    <row r="386" spans="10:14" x14ac:dyDescent="0.25">
      <c r="J386" s="20">
        <v>1</v>
      </c>
      <c r="K386" s="20">
        <f t="shared" si="15"/>
        <v>1.1803064986773941</v>
      </c>
      <c r="M386" s="20">
        <f t="shared" si="16"/>
        <v>-3.6847042925245841</v>
      </c>
      <c r="N386" s="20">
        <f t="shared" si="17"/>
        <v>0</v>
      </c>
    </row>
    <row r="387" spans="10:14" x14ac:dyDescent="0.25">
      <c r="J387" s="20">
        <v>2</v>
      </c>
      <c r="K387" s="20">
        <f t="shared" si="15"/>
        <v>1.3764649623858927</v>
      </c>
      <c r="M387" s="20">
        <f t="shared" si="16"/>
        <v>-3.4974941059457811</v>
      </c>
      <c r="N387" s="20">
        <f t="shared" si="17"/>
        <v>0</v>
      </c>
    </row>
    <row r="388" spans="10:14" x14ac:dyDescent="0.25">
      <c r="J388" s="20">
        <v>3</v>
      </c>
      <c r="K388" s="20">
        <f t="shared" si="15"/>
        <v>1.5722041662632851</v>
      </c>
      <c r="M388" s="20">
        <f t="shared" si="16"/>
        <v>-3.3092186116197975</v>
      </c>
      <c r="N388" s="20">
        <f t="shared" si="17"/>
        <v>0</v>
      </c>
    </row>
    <row r="389" spans="10:14" x14ac:dyDescent="0.25">
      <c r="J389" s="20">
        <v>4</v>
      </c>
      <c r="K389" s="20">
        <f t="shared" si="15"/>
        <v>1.7674644897686929</v>
      </c>
      <c r="M389" s="20">
        <f t="shared" si="16"/>
        <v>-3.1199351567033786</v>
      </c>
      <c r="N389" s="20">
        <f t="shared" si="17"/>
        <v>0</v>
      </c>
    </row>
    <row r="390" spans="10:14" x14ac:dyDescent="0.25">
      <c r="J390" s="20">
        <v>5</v>
      </c>
      <c r="K390" s="20">
        <f t="shared" si="15"/>
        <v>1.962186458224233</v>
      </c>
      <c r="M390" s="20">
        <f t="shared" si="16"/>
        <v>-2.9297013953697197</v>
      </c>
      <c r="N390" s="20">
        <f t="shared" si="17"/>
        <v>0</v>
      </c>
    </row>
    <row r="391" spans="10:14" x14ac:dyDescent="0.25">
      <c r="J391" s="20">
        <v>6</v>
      </c>
      <c r="K391" s="20">
        <f t="shared" si="15"/>
        <v>2.1563107609305141</v>
      </c>
      <c r="M391" s="20">
        <f t="shared" si="16"/>
        <v>-2.738575271247484</v>
      </c>
      <c r="N391" s="20">
        <f t="shared" si="17"/>
        <v>0</v>
      </c>
    </row>
    <row r="392" spans="10:14" x14ac:dyDescent="0.25">
      <c r="J392" s="20">
        <v>7</v>
      </c>
      <c r="K392" s="20">
        <f t="shared" si="15"/>
        <v>2.3497782692321829</v>
      </c>
      <c r="M392" s="20">
        <f t="shared" si="16"/>
        <v>-2.5466149997716507</v>
      </c>
      <c r="N392" s="20">
        <f t="shared" si="17"/>
        <v>0</v>
      </c>
    </row>
    <row r="393" spans="10:14" x14ac:dyDescent="0.25">
      <c r="J393" s="20">
        <v>8</v>
      </c>
      <c r="K393" s="20">
        <f t="shared" si="15"/>
        <v>2.5425300545280254</v>
      </c>
      <c r="M393" s="20">
        <f t="shared" si="16"/>
        <v>-2.3538790504515772</v>
      </c>
      <c r="N393" s="20">
        <f t="shared" si="17"/>
        <v>0</v>
      </c>
    </row>
    <row r="394" spans="10:14" x14ac:dyDescent="0.25">
      <c r="J394" s="20">
        <v>9</v>
      </c>
      <c r="K394" s="20">
        <f t="shared" si="15"/>
        <v>2.7345074062201267</v>
      </c>
      <c r="M394" s="20">
        <f t="shared" si="16"/>
        <v>-2.1604261290616695</v>
      </c>
      <c r="N394" s="20">
        <f t="shared" si="17"/>
        <v>0</v>
      </c>
    </row>
    <row r="395" spans="10:14" x14ac:dyDescent="0.25">
      <c r="J395" s="20">
        <v>10</v>
      </c>
      <c r="K395" s="20">
        <f t="shared" si="15"/>
        <v>2.9256518495966382</v>
      </c>
      <c r="M395" s="20">
        <f t="shared" si="16"/>
        <v>-1.9663151597600903</v>
      </c>
      <c r="N395" s="20">
        <f t="shared" si="17"/>
        <v>0</v>
      </c>
    </row>
    <row r="396" spans="10:14" x14ac:dyDescent="0.25">
      <c r="J396" s="20">
        <v>11</v>
      </c>
      <c r="K396" s="20">
        <f t="shared" si="15"/>
        <v>3.1159051636426867</v>
      </c>
      <c r="M396" s="20">
        <f t="shared" si="16"/>
        <v>-1.7716052671409475</v>
      </c>
      <c r="N396" s="20">
        <f t="shared" si="17"/>
        <v>0</v>
      </c>
    </row>
    <row r="397" spans="10:14" x14ac:dyDescent="0.25">
      <c r="J397" s="20">
        <v>12</v>
      </c>
      <c r="K397" s="20">
        <f t="shared" si="15"/>
        <v>3.3052093987740156</v>
      </c>
      <c r="M397" s="20">
        <f t="shared" si="16"/>
        <v>-1.5763557582254333</v>
      </c>
      <c r="N397" s="20">
        <f t="shared" si="17"/>
        <v>0</v>
      </c>
    </row>
    <row r="398" spans="10:14" x14ac:dyDescent="0.25">
      <c r="J398" s="20">
        <v>13</v>
      </c>
      <c r="K398" s="20">
        <f t="shared" si="15"/>
        <v>3.4935068944879477</v>
      </c>
      <c r="M398" s="20">
        <f t="shared" si="16"/>
        <v>-1.3806261043973955</v>
      </c>
      <c r="N398" s="20">
        <f t="shared" si="17"/>
        <v>0</v>
      </c>
    </row>
    <row r="399" spans="10:14" x14ac:dyDescent="0.25">
      <c r="J399" s="20">
        <v>14</v>
      </c>
      <c r="K399" s="20">
        <f t="shared" si="15"/>
        <v>3.6807402969262975</v>
      </c>
      <c r="M399" s="20">
        <f t="shared" si="16"/>
        <v>-1.1844759232888475</v>
      </c>
      <c r="N399" s="20">
        <f t="shared" si="17"/>
        <v>0</v>
      </c>
    </row>
    <row r="400" spans="10:14" x14ac:dyDescent="0.25">
      <c r="J400" s="20">
        <v>15</v>
      </c>
      <c r="K400" s="20">
        <f t="shared" si="15"/>
        <v>3.8668525763448791</v>
      </c>
      <c r="M400" s="20">
        <f t="shared" si="16"/>
        <v>-0.98796496062092998</v>
      </c>
      <c r="N400" s="20">
        <f t="shared" si="17"/>
        <v>0</v>
      </c>
    </row>
    <row r="401" spans="10:14" x14ac:dyDescent="0.25">
      <c r="J401" s="20">
        <v>16</v>
      </c>
      <c r="K401" s="20">
        <f t="shared" si="15"/>
        <v>4.0517870444842998</v>
      </c>
      <c r="M401" s="20">
        <f t="shared" si="16"/>
        <v>-0.79115307200585983</v>
      </c>
      <c r="N401" s="20">
        <f t="shared" si="17"/>
        <v>0</v>
      </c>
    </row>
    <row r="402" spans="10:14" x14ac:dyDescent="0.25">
      <c r="J402" s="20">
        <v>17</v>
      </c>
      <c r="K402" s="20">
        <f t="shared" si="15"/>
        <v>4.2354873718367259</v>
      </c>
      <c r="M402" s="20">
        <f t="shared" si="16"/>
        <v>-0.59410020471540559</v>
      </c>
      <c r="N402" s="20">
        <f t="shared" si="17"/>
        <v>0</v>
      </c>
    </row>
    <row r="403" spans="10:14" x14ac:dyDescent="0.25">
      <c r="J403" s="20">
        <v>18</v>
      </c>
      <c r="K403" s="20">
        <f t="shared" si="15"/>
        <v>4.417897604803394</v>
      </c>
      <c r="M403" s="20">
        <f t="shared" si="16"/>
        <v>-0.39686637942144581</v>
      </c>
      <c r="N403" s="20">
        <f t="shared" si="17"/>
        <v>0</v>
      </c>
    </row>
    <row r="404" spans="10:14" x14ac:dyDescent="0.25">
      <c r="J404" s="20">
        <v>19</v>
      </c>
      <c r="K404" s="20">
        <f t="shared" si="15"/>
        <v>4.5989621827376075</v>
      </c>
      <c r="M404" s="20">
        <f t="shared" si="16"/>
        <v>-0.19951167191416799</v>
      </c>
      <c r="N404" s="20">
        <f t="shared" si="17"/>
        <v>0</v>
      </c>
    </row>
    <row r="405" spans="10:14" x14ac:dyDescent="0.25">
      <c r="J405" s="20">
        <v>20</v>
      </c>
      <c r="K405" s="20">
        <f t="shared" si="15"/>
        <v>4.7786259548680503</v>
      </c>
      <c r="M405" s="20">
        <f t="shared" si="16"/>
        <v>-2.0961948034813435E-3</v>
      </c>
      <c r="N405" s="20">
        <f t="shared" si="17"/>
        <v>0</v>
      </c>
    </row>
    <row r="406" spans="10:14" x14ac:dyDescent="0.25">
      <c r="J406" s="20">
        <v>21</v>
      </c>
      <c r="K406" s="20">
        <f t="shared" si="15"/>
        <v>4.9568341970972565</v>
      </c>
      <c r="M406" s="20">
        <f t="shared" si="16"/>
        <v>0.19531992079078703</v>
      </c>
      <c r="N406" s="20">
        <f t="shared" si="17"/>
        <v>0</v>
      </c>
    </row>
    <row r="407" spans="10:14" x14ac:dyDescent="0.25">
      <c r="J407" s="20">
        <v>22</v>
      </c>
      <c r="K407" s="20">
        <f t="shared" si="15"/>
        <v>5.1335326286701193</v>
      </c>
      <c r="M407" s="20">
        <f t="shared" si="16"/>
        <v>0.39267654355433312</v>
      </c>
      <c r="N407" s="20">
        <f t="shared" si="17"/>
        <v>0</v>
      </c>
    </row>
    <row r="408" spans="10:14" x14ac:dyDescent="0.25">
      <c r="J408" s="20">
        <v>23</v>
      </c>
      <c r="K408" s="20">
        <f t="shared" si="15"/>
        <v>5.3086674287073548</v>
      </c>
      <c r="M408" s="20">
        <f t="shared" si="16"/>
        <v>0.58991356029387665</v>
      </c>
      <c r="N408" s="20">
        <f t="shared" si="17"/>
        <v>0</v>
      </c>
    </row>
    <row r="409" spans="10:14" x14ac:dyDescent="0.25">
      <c r="J409" s="20">
        <v>24</v>
      </c>
      <c r="K409" s="20">
        <f t="shared" si="15"/>
        <v>5.4821852525988986</v>
      </c>
      <c r="M409" s="20">
        <f t="shared" si="16"/>
        <v>0.78697089424714184</v>
      </c>
      <c r="N409" s="20">
        <f t="shared" si="17"/>
        <v>0</v>
      </c>
    </row>
    <row r="410" spans="10:14" x14ac:dyDescent="0.25">
      <c r="J410" s="20">
        <v>25</v>
      </c>
      <c r="K410" s="20">
        <f t="shared" ref="K410:K473" si="18">$L$7*1.414*SIN(J410*2*3.1415/360+$N$7*2*3.1415/360)</f>
        <v>5.6540332482522437</v>
      </c>
      <c r="M410" s="20">
        <f t="shared" ref="M410:M473" si="19">$L$8*1.414*SIN(J410*2*3.1415/360+$N$8*2*3.1415/360)</f>
        <v>0.98378852338174227</v>
      </c>
      <c r="N410" s="20">
        <f t="shared" ref="N410:N473" si="20">IF($O$10,K410*M410,0)</f>
        <v>0</v>
      </c>
    </row>
    <row r="411" spans="10:14" x14ac:dyDescent="0.25">
      <c r="J411" s="20">
        <v>26</v>
      </c>
      <c r="K411" s="20">
        <f t="shared" si="18"/>
        <v>5.8241590721907022</v>
      </c>
      <c r="M411" s="20">
        <f t="shared" si="19"/>
        <v>1.1803064986774043</v>
      </c>
      <c r="N411" s="20">
        <f t="shared" si="20"/>
        <v>0</v>
      </c>
    </row>
    <row r="412" spans="10:14" x14ac:dyDescent="0.25">
      <c r="J412" s="20">
        <v>27</v>
      </c>
      <c r="K412" s="20">
        <f t="shared" si="18"/>
        <v>5.9925109054968946</v>
      </c>
      <c r="M412" s="20">
        <f t="shared" si="19"/>
        <v>1.3764649623859027</v>
      </c>
      <c r="N412" s="20">
        <f t="shared" si="20"/>
        <v>0</v>
      </c>
    </row>
    <row r="413" spans="10:14" x14ac:dyDescent="0.25">
      <c r="J413" s="20">
        <v>28</v>
      </c>
      <c r="K413" s="20">
        <f t="shared" si="18"/>
        <v>6.1590374695962362</v>
      </c>
      <c r="M413" s="20">
        <f t="shared" si="19"/>
        <v>1.5722041662632951</v>
      </c>
      <c r="N413" s="20">
        <f t="shared" si="20"/>
        <v>0</v>
      </c>
    </row>
    <row r="414" spans="10:14" x14ac:dyDescent="0.25">
      <c r="J414" s="20">
        <v>29</v>
      </c>
      <c r="K414" s="20">
        <f t="shared" si="18"/>
        <v>6.3236880418760686</v>
      </c>
      <c r="M414" s="20">
        <f t="shared" si="19"/>
        <v>1.7674644897687026</v>
      </c>
      <c r="N414" s="20">
        <f t="shared" si="20"/>
        <v>0</v>
      </c>
    </row>
    <row r="415" spans="10:14" x14ac:dyDescent="0.25">
      <c r="J415" s="20">
        <v>30</v>
      </c>
      <c r="K415" s="20">
        <f t="shared" si="18"/>
        <v>6.4864124711352975</v>
      </c>
      <c r="M415" s="20">
        <f t="shared" si="19"/>
        <v>1.962186458224243</v>
      </c>
      <c r="N415" s="20">
        <f t="shared" si="20"/>
        <v>0</v>
      </c>
    </row>
    <row r="416" spans="10:14" x14ac:dyDescent="0.25">
      <c r="J416" s="20">
        <v>31</v>
      </c>
      <c r="K416" s="20">
        <f t="shared" si="18"/>
        <v>6.6471611928600494</v>
      </c>
      <c r="M416" s="20">
        <f t="shared" si="19"/>
        <v>2.1563107609305239</v>
      </c>
      <c r="N416" s="20">
        <f t="shared" si="20"/>
        <v>0</v>
      </c>
    </row>
    <row r="417" spans="10:14" x14ac:dyDescent="0.25">
      <c r="J417" s="20">
        <v>32</v>
      </c>
      <c r="K417" s="20">
        <f t="shared" si="18"/>
        <v>6.8058852443206037</v>
      </c>
      <c r="M417" s="20">
        <f t="shared" si="19"/>
        <v>2.3497782692321931</v>
      </c>
      <c r="N417" s="20">
        <f t="shared" si="20"/>
        <v>0</v>
      </c>
    </row>
    <row r="418" spans="10:14" x14ac:dyDescent="0.25">
      <c r="J418" s="20">
        <v>33</v>
      </c>
      <c r="K418" s="20">
        <f t="shared" si="18"/>
        <v>6.9625362794850414</v>
      </c>
      <c r="M418" s="20">
        <f t="shared" si="19"/>
        <v>2.5425300545280352</v>
      </c>
      <c r="N418" s="20">
        <f t="shared" si="20"/>
        <v>0</v>
      </c>
    </row>
    <row r="419" spans="10:14" x14ac:dyDescent="0.25">
      <c r="J419" s="20">
        <v>34</v>
      </c>
      <c r="K419" s="20">
        <f t="shared" si="18"/>
        <v>7.1170665837450429</v>
      </c>
      <c r="M419" s="20">
        <f t="shared" si="19"/>
        <v>2.7345074062201364</v>
      </c>
      <c r="N419" s="20">
        <f t="shared" si="20"/>
        <v>0</v>
      </c>
    </row>
    <row r="420" spans="10:14" x14ac:dyDescent="0.25">
      <c r="J420" s="20">
        <v>35</v>
      </c>
      <c r="K420" s="20">
        <f t="shared" si="18"/>
        <v>7.269429088449364</v>
      </c>
      <c r="M420" s="20">
        <f t="shared" si="19"/>
        <v>2.9256518495966479</v>
      </c>
      <c r="N420" s="20">
        <f t="shared" si="20"/>
        <v>0</v>
      </c>
    </row>
    <row r="421" spans="10:14" x14ac:dyDescent="0.25">
      <c r="J421" s="20">
        <v>36</v>
      </c>
      <c r="K421" s="20">
        <f t="shared" si="18"/>
        <v>7.4195773852405553</v>
      </c>
      <c r="M421" s="20">
        <f t="shared" si="19"/>
        <v>3.1159051636426964</v>
      </c>
      <c r="N421" s="20">
        <f t="shared" si="20"/>
        <v>0</v>
      </c>
    </row>
    <row r="422" spans="10:14" x14ac:dyDescent="0.25">
      <c r="J422" s="20">
        <v>37</v>
      </c>
      <c r="K422" s="20">
        <f t="shared" si="18"/>
        <v>7.5674657401905687</v>
      </c>
      <c r="M422" s="20">
        <f t="shared" si="19"/>
        <v>3.3052093987740254</v>
      </c>
      <c r="N422" s="20">
        <f t="shared" si="20"/>
        <v>0</v>
      </c>
    </row>
    <row r="423" spans="10:14" x14ac:dyDescent="0.25">
      <c r="J423" s="20">
        <v>38</v>
      </c>
      <c r="K423" s="20">
        <f t="shared" si="18"/>
        <v>7.7130491077309253</v>
      </c>
      <c r="M423" s="20">
        <f t="shared" si="19"/>
        <v>3.493506894487957</v>
      </c>
      <c r="N423" s="20">
        <f t="shared" si="20"/>
        <v>0</v>
      </c>
    </row>
    <row r="424" spans="10:14" x14ac:dyDescent="0.25">
      <c r="J424" s="20">
        <v>39</v>
      </c>
      <c r="K424" s="20">
        <f t="shared" si="18"/>
        <v>7.8562831443732311</v>
      </c>
      <c r="M424" s="20">
        <f t="shared" si="19"/>
        <v>3.6807402969263068</v>
      </c>
      <c r="N424" s="20">
        <f t="shared" si="20"/>
        <v>0</v>
      </c>
    </row>
    <row r="425" spans="10:14" x14ac:dyDescent="0.25">
      <c r="J425" s="20">
        <v>40</v>
      </c>
      <c r="K425" s="20">
        <f t="shared" si="18"/>
        <v>7.9971242222158292</v>
      </c>
      <c r="M425" s="20">
        <f t="shared" si="19"/>
        <v>3.8668525763448889</v>
      </c>
      <c r="N425" s="20">
        <f t="shared" si="20"/>
        <v>0</v>
      </c>
    </row>
    <row r="426" spans="10:14" x14ac:dyDescent="0.25">
      <c r="J426" s="20">
        <v>41</v>
      </c>
      <c r="K426" s="20">
        <f t="shared" si="18"/>
        <v>8.1355294422325031</v>
      </c>
      <c r="M426" s="20">
        <f t="shared" si="19"/>
        <v>4.0517870444843087</v>
      </c>
      <c r="N426" s="20">
        <f t="shared" si="20"/>
        <v>0</v>
      </c>
    </row>
    <row r="427" spans="10:14" x14ac:dyDescent="0.25">
      <c r="J427" s="20">
        <v>42</v>
      </c>
      <c r="K427" s="20">
        <f t="shared" si="18"/>
        <v>8.2714566473391606</v>
      </c>
      <c r="M427" s="20">
        <f t="shared" si="19"/>
        <v>4.2354873718367356</v>
      </c>
      <c r="N427" s="20">
        <f t="shared" si="20"/>
        <v>0</v>
      </c>
    </row>
    <row r="428" spans="10:14" x14ac:dyDescent="0.25">
      <c r="J428" s="20">
        <v>43</v>
      </c>
      <c r="K428" s="20">
        <f t="shared" si="18"/>
        <v>8.4048644352345345</v>
      </c>
      <c r="M428" s="20">
        <f t="shared" si="19"/>
        <v>4.4178976048034038</v>
      </c>
      <c r="N428" s="20">
        <f t="shared" si="20"/>
        <v>0</v>
      </c>
    </row>
    <row r="429" spans="10:14" x14ac:dyDescent="0.25">
      <c r="J429" s="20">
        <v>44</v>
      </c>
      <c r="K429" s="20">
        <f t="shared" si="18"/>
        <v>8.5357121710109816</v>
      </c>
      <c r="M429" s="20">
        <f t="shared" si="19"/>
        <v>4.5989621827376164</v>
      </c>
      <c r="N429" s="20">
        <f t="shared" si="20"/>
        <v>0</v>
      </c>
    </row>
    <row r="430" spans="10:14" x14ac:dyDescent="0.25">
      <c r="J430" s="20">
        <v>45</v>
      </c>
      <c r="K430" s="20">
        <f t="shared" si="18"/>
        <v>8.6639599995315386</v>
      </c>
      <c r="M430" s="20">
        <f t="shared" si="19"/>
        <v>4.7786259548680592</v>
      </c>
      <c r="N430" s="20">
        <f t="shared" si="20"/>
        <v>0</v>
      </c>
    </row>
    <row r="431" spans="10:14" x14ac:dyDescent="0.25">
      <c r="J431" s="20">
        <v>46</v>
      </c>
      <c r="K431" s="20">
        <f t="shared" si="18"/>
        <v>8.7895688575694653</v>
      </c>
      <c r="M431" s="20">
        <f t="shared" si="19"/>
        <v>4.9568341970972654</v>
      </c>
      <c r="N431" s="20">
        <f t="shared" si="20"/>
        <v>0</v>
      </c>
    </row>
    <row r="432" spans="10:14" x14ac:dyDescent="0.25">
      <c r="J432" s="20">
        <v>47</v>
      </c>
      <c r="K432" s="20">
        <f t="shared" si="18"/>
        <v>8.9125004857065822</v>
      </c>
      <c r="M432" s="20">
        <f t="shared" si="19"/>
        <v>5.1335326286701282</v>
      </c>
      <c r="N432" s="20">
        <f t="shared" si="20"/>
        <v>0</v>
      </c>
    </row>
    <row r="433" spans="10:14" x14ac:dyDescent="0.25">
      <c r="J433" s="20">
        <v>48</v>
      </c>
      <c r="K433" s="20">
        <f t="shared" si="18"/>
        <v>9.0327174399867687</v>
      </c>
      <c r="M433" s="20">
        <f t="shared" si="19"/>
        <v>5.3086674287073636</v>
      </c>
      <c r="N433" s="20">
        <f t="shared" si="20"/>
        <v>0</v>
      </c>
    </row>
    <row r="434" spans="10:14" x14ac:dyDescent="0.25">
      <c r="J434" s="20">
        <v>49</v>
      </c>
      <c r="K434" s="20">
        <f t="shared" si="18"/>
        <v>9.150183103321087</v>
      </c>
      <c r="M434" s="20">
        <f t="shared" si="19"/>
        <v>5.4821852525989074</v>
      </c>
      <c r="N434" s="20">
        <f t="shared" si="20"/>
        <v>0</v>
      </c>
    </row>
    <row r="435" spans="10:14" x14ac:dyDescent="0.25">
      <c r="J435" s="20">
        <v>50</v>
      </c>
      <c r="K435" s="20">
        <f t="shared" si="18"/>
        <v>9.2648616966410451</v>
      </c>
      <c r="M435" s="20">
        <f t="shared" si="19"/>
        <v>5.6540332482522437</v>
      </c>
      <c r="N435" s="20">
        <f t="shared" si="20"/>
        <v>0</v>
      </c>
    </row>
    <row r="436" spans="10:14" x14ac:dyDescent="0.25">
      <c r="J436" s="20">
        <v>51</v>
      </c>
      <c r="K436" s="20">
        <f t="shared" si="18"/>
        <v>9.3767182897965942</v>
      </c>
      <c r="M436" s="20">
        <f t="shared" si="19"/>
        <v>5.8241590721907111</v>
      </c>
      <c r="N436" s="20">
        <f t="shared" si="20"/>
        <v>0</v>
      </c>
    </row>
    <row r="437" spans="10:14" x14ac:dyDescent="0.25">
      <c r="J437" s="20">
        <v>52</v>
      </c>
      <c r="K437" s="20">
        <f t="shared" si="18"/>
        <v>9.4857188121955804</v>
      </c>
      <c r="M437" s="20">
        <f t="shared" si="19"/>
        <v>5.9925109054968946</v>
      </c>
      <c r="N437" s="20">
        <f t="shared" si="20"/>
        <v>0</v>
      </c>
    </row>
    <row r="438" spans="10:14" x14ac:dyDescent="0.25">
      <c r="J438" s="20">
        <v>53</v>
      </c>
      <c r="K438" s="20">
        <f t="shared" si="18"/>
        <v>9.5918300631813445</v>
      </c>
      <c r="M438" s="20">
        <f t="shared" si="19"/>
        <v>6.1590374695962362</v>
      </c>
      <c r="N438" s="20">
        <f t="shared" si="20"/>
        <v>0</v>
      </c>
    </row>
    <row r="439" spans="10:14" x14ac:dyDescent="0.25">
      <c r="J439" s="20">
        <v>54</v>
      </c>
      <c r="K439" s="20">
        <f t="shared" si="18"/>
        <v>9.6950197221453891</v>
      </c>
      <c r="M439" s="20">
        <f t="shared" si="19"/>
        <v>6.3236880418760686</v>
      </c>
      <c r="N439" s="20">
        <f t="shared" si="20"/>
        <v>0</v>
      </c>
    </row>
    <row r="440" spans="10:14" x14ac:dyDescent="0.25">
      <c r="J440" s="20">
        <v>55</v>
      </c>
      <c r="K440" s="20">
        <f t="shared" si="18"/>
        <v>9.795256358371951</v>
      </c>
      <c r="M440" s="20">
        <f t="shared" si="19"/>
        <v>6.4864124711352975</v>
      </c>
      <c r="N440" s="20">
        <f t="shared" si="20"/>
        <v>0</v>
      </c>
    </row>
    <row r="441" spans="10:14" x14ac:dyDescent="0.25">
      <c r="J441" s="20">
        <v>56</v>
      </c>
      <c r="K441" s="20">
        <f t="shared" si="18"/>
        <v>9.8925094406115424</v>
      </c>
      <c r="M441" s="20">
        <f t="shared" si="19"/>
        <v>6.6471611928600494</v>
      </c>
      <c r="N441" s="20">
        <f t="shared" si="20"/>
        <v>0</v>
      </c>
    </row>
    <row r="442" spans="10:14" x14ac:dyDescent="0.25">
      <c r="J442" s="20">
        <v>57</v>
      </c>
      <c r="K442" s="20">
        <f t="shared" si="18"/>
        <v>9.9867493463805221</v>
      </c>
      <c r="M442" s="20">
        <f t="shared" si="19"/>
        <v>6.8058852443206037</v>
      </c>
      <c r="N442" s="20">
        <f t="shared" si="20"/>
        <v>0</v>
      </c>
    </row>
    <row r="443" spans="10:14" x14ac:dyDescent="0.25">
      <c r="J443" s="20">
        <v>58</v>
      </c>
      <c r="K443" s="20">
        <f t="shared" si="18"/>
        <v>10.07794737098385</v>
      </c>
      <c r="M443" s="20">
        <f t="shared" si="19"/>
        <v>6.9625362794850414</v>
      </c>
      <c r="N443" s="20">
        <f t="shared" si="20"/>
        <v>0</v>
      </c>
    </row>
    <row r="444" spans="10:14" x14ac:dyDescent="0.25">
      <c r="J444" s="20">
        <v>59</v>
      </c>
      <c r="K444" s="20">
        <f t="shared" si="18"/>
        <v>10.166075736258307</v>
      </c>
      <c r="M444" s="20">
        <f t="shared" si="19"/>
        <v>7.1170665837450429</v>
      </c>
      <c r="N444" s="20">
        <f t="shared" si="20"/>
        <v>0</v>
      </c>
    </row>
    <row r="445" spans="10:14" x14ac:dyDescent="0.25">
      <c r="J445" s="20">
        <v>60</v>
      </c>
      <c r="K445" s="20">
        <f t="shared" si="18"/>
        <v>10.251107599033487</v>
      </c>
      <c r="M445" s="20">
        <f t="shared" si="19"/>
        <v>7.269429088449364</v>
      </c>
      <c r="N445" s="20">
        <f t="shared" si="20"/>
        <v>0</v>
      </c>
    </row>
    <row r="446" spans="10:14" x14ac:dyDescent="0.25">
      <c r="J446" s="20">
        <v>61</v>
      </c>
      <c r="K446" s="20">
        <f t="shared" si="18"/>
        <v>10.333017059308013</v>
      </c>
      <c r="M446" s="20">
        <f t="shared" si="19"/>
        <v>7.4195773852405553</v>
      </c>
      <c r="N446" s="20">
        <f t="shared" si="20"/>
        <v>0</v>
      </c>
    </row>
    <row r="447" spans="10:14" x14ac:dyDescent="0.25">
      <c r="J447" s="20">
        <v>62</v>
      </c>
      <c r="K447" s="20">
        <f t="shared" si="18"/>
        <v>10.411779168138452</v>
      </c>
      <c r="M447" s="20">
        <f t="shared" si="19"/>
        <v>7.5674657401905687</v>
      </c>
      <c r="N447" s="20">
        <f t="shared" si="20"/>
        <v>0</v>
      </c>
    </row>
    <row r="448" spans="10:14" x14ac:dyDescent="0.25">
      <c r="J448" s="20">
        <v>63</v>
      </c>
      <c r="K448" s="20">
        <f t="shared" si="18"/>
        <v>10.487369935238565</v>
      </c>
      <c r="M448" s="20">
        <f t="shared" si="19"/>
        <v>7.7130491077309253</v>
      </c>
      <c r="N448" s="20">
        <f t="shared" si="20"/>
        <v>0</v>
      </c>
    </row>
    <row r="449" spans="10:14" x14ac:dyDescent="0.25">
      <c r="J449" s="20">
        <v>64</v>
      </c>
      <c r="K449" s="20">
        <f t="shared" si="18"/>
        <v>10.559766336286549</v>
      </c>
      <c r="M449" s="20">
        <f t="shared" si="19"/>
        <v>7.8562831443732311</v>
      </c>
      <c r="N449" s="20">
        <f t="shared" si="20"/>
        <v>0</v>
      </c>
    </row>
    <row r="450" spans="10:14" x14ac:dyDescent="0.25">
      <c r="J450" s="20">
        <v>65</v>
      </c>
      <c r="K450" s="20">
        <f t="shared" si="18"/>
        <v>10.628946319938047</v>
      </c>
      <c r="M450" s="20">
        <f t="shared" si="19"/>
        <v>7.9971242222158292</v>
      </c>
      <c r="N450" s="20">
        <f t="shared" si="20"/>
        <v>0</v>
      </c>
    </row>
    <row r="451" spans="10:14" x14ac:dyDescent="0.25">
      <c r="J451" s="20">
        <v>66</v>
      </c>
      <c r="K451" s="20">
        <f t="shared" si="18"/>
        <v>10.694888814542816</v>
      </c>
      <c r="M451" s="20">
        <f t="shared" si="19"/>
        <v>8.1355294422325031</v>
      </c>
      <c r="N451" s="20">
        <f t="shared" si="20"/>
        <v>0</v>
      </c>
    </row>
    <row r="452" spans="10:14" x14ac:dyDescent="0.25">
      <c r="J452" s="20">
        <v>67</v>
      </c>
      <c r="K452" s="20">
        <f t="shared" si="18"/>
        <v>10.757573734562969</v>
      </c>
      <c r="M452" s="20">
        <f t="shared" si="19"/>
        <v>8.2714566473391606</v>
      </c>
      <c r="N452" s="20">
        <f t="shared" si="20"/>
        <v>0</v>
      </c>
    </row>
    <row r="453" spans="10:14" x14ac:dyDescent="0.25">
      <c r="J453" s="20">
        <v>68</v>
      </c>
      <c r="K453" s="20">
        <f t="shared" si="18"/>
        <v>10.816981986690871</v>
      </c>
      <c r="M453" s="20">
        <f t="shared" si="19"/>
        <v>8.4048644352345345</v>
      </c>
      <c r="N453" s="20">
        <f t="shared" si="20"/>
        <v>0</v>
      </c>
    </row>
    <row r="454" spans="10:14" x14ac:dyDescent="0.25">
      <c r="J454" s="20">
        <v>69</v>
      </c>
      <c r="K454" s="20">
        <f t="shared" si="18"/>
        <v>10.873095475664792</v>
      </c>
      <c r="M454" s="20">
        <f t="shared" si="19"/>
        <v>8.5357121710109904</v>
      </c>
      <c r="N454" s="20">
        <f t="shared" si="20"/>
        <v>0</v>
      </c>
    </row>
    <row r="455" spans="10:14" x14ac:dyDescent="0.25">
      <c r="J455" s="20">
        <v>70</v>
      </c>
      <c r="K455" s="20">
        <f t="shared" si="18"/>
        <v>10.92589710978058</v>
      </c>
      <c r="M455" s="20">
        <f t="shared" si="19"/>
        <v>8.6639599995315386</v>
      </c>
      <c r="N455" s="20">
        <f t="shared" si="20"/>
        <v>0</v>
      </c>
    </row>
    <row r="456" spans="10:14" x14ac:dyDescent="0.25">
      <c r="J456" s="20">
        <v>71</v>
      </c>
      <c r="K456" s="20">
        <f t="shared" si="18"/>
        <v>10.975370806097656</v>
      </c>
      <c r="M456" s="20">
        <f t="shared" si="19"/>
        <v>8.7895688575694653</v>
      </c>
      <c r="N456" s="20">
        <f t="shared" si="20"/>
        <v>0</v>
      </c>
    </row>
    <row r="457" spans="10:14" x14ac:dyDescent="0.25">
      <c r="J457" s="20">
        <v>72</v>
      </c>
      <c r="K457" s="20">
        <f t="shared" si="18"/>
        <v>11.021501495337741</v>
      </c>
      <c r="M457" s="20">
        <f t="shared" si="19"/>
        <v>8.9125004857065822</v>
      </c>
      <c r="N457" s="20">
        <f t="shared" si="20"/>
        <v>0</v>
      </c>
    </row>
    <row r="458" spans="10:14" x14ac:dyDescent="0.25">
      <c r="J458" s="20">
        <v>73</v>
      </c>
      <c r="K458" s="20">
        <f t="shared" si="18"/>
        <v>11.064275126474827</v>
      </c>
      <c r="M458" s="20">
        <f t="shared" si="19"/>
        <v>9.0327174399867758</v>
      </c>
      <c r="N458" s="20">
        <f t="shared" si="20"/>
        <v>0</v>
      </c>
    </row>
    <row r="459" spans="10:14" x14ac:dyDescent="0.25">
      <c r="J459" s="20">
        <v>74</v>
      </c>
      <c r="K459" s="20">
        <f t="shared" si="18"/>
        <v>11.103678671015018</v>
      </c>
      <c r="M459" s="20">
        <f t="shared" si="19"/>
        <v>9.150183103321087</v>
      </c>
      <c r="N459" s="20">
        <f t="shared" si="20"/>
        <v>0</v>
      </c>
    </row>
    <row r="460" spans="10:14" x14ac:dyDescent="0.25">
      <c r="J460" s="20">
        <v>75</v>
      </c>
      <c r="K460" s="20">
        <f t="shared" si="18"/>
        <v>11.139700126964886</v>
      </c>
      <c r="M460" s="20">
        <f t="shared" si="19"/>
        <v>9.2648616966410504</v>
      </c>
      <c r="N460" s="20">
        <f t="shared" si="20"/>
        <v>0</v>
      </c>
    </row>
    <row r="461" spans="10:14" x14ac:dyDescent="0.25">
      <c r="J461" s="20">
        <v>76</v>
      </c>
      <c r="K461" s="20">
        <f t="shared" si="18"/>
        <v>11.17232852248719</v>
      </c>
      <c r="M461" s="20">
        <f t="shared" si="19"/>
        <v>9.3767182897965942</v>
      </c>
      <c r="N461" s="20">
        <f t="shared" si="20"/>
        <v>0</v>
      </c>
    </row>
    <row r="462" spans="10:14" x14ac:dyDescent="0.25">
      <c r="J462" s="20">
        <v>77</v>
      </c>
      <c r="K462" s="20">
        <f t="shared" si="18"/>
        <v>11.201553919242796</v>
      </c>
      <c r="M462" s="20">
        <f t="shared" si="19"/>
        <v>9.485718812195584</v>
      </c>
      <c r="N462" s="20">
        <f t="shared" si="20"/>
        <v>0</v>
      </c>
    </row>
    <row r="463" spans="10:14" x14ac:dyDescent="0.25">
      <c r="J463" s="20">
        <v>78</v>
      </c>
      <c r="K463" s="20">
        <f t="shared" si="18"/>
        <v>11.227367415417831</v>
      </c>
      <c r="M463" s="20">
        <f t="shared" si="19"/>
        <v>9.5918300631813445</v>
      </c>
      <c r="N463" s="20">
        <f t="shared" si="20"/>
        <v>0</v>
      </c>
    </row>
    <row r="464" spans="10:14" x14ac:dyDescent="0.25">
      <c r="J464" s="20">
        <v>79</v>
      </c>
      <c r="K464" s="20">
        <f t="shared" si="18"/>
        <v>11.249761148435079</v>
      </c>
      <c r="M464" s="20">
        <f t="shared" si="19"/>
        <v>9.6950197221453944</v>
      </c>
      <c r="N464" s="20">
        <f t="shared" si="20"/>
        <v>0</v>
      </c>
    </row>
    <row r="465" spans="10:14" x14ac:dyDescent="0.25">
      <c r="J465" s="20">
        <v>80</v>
      </c>
      <c r="K465" s="20">
        <f t="shared" si="18"/>
        <v>11.268728297348872</v>
      </c>
      <c r="M465" s="20">
        <f t="shared" si="19"/>
        <v>9.795256358371951</v>
      </c>
      <c r="N465" s="20">
        <f t="shared" si="20"/>
        <v>0</v>
      </c>
    </row>
    <row r="466" spans="10:14" x14ac:dyDescent="0.25">
      <c r="J466" s="20">
        <v>81</v>
      </c>
      <c r="K466" s="20">
        <f t="shared" si="18"/>
        <v>11.284263084922687</v>
      </c>
      <c r="M466" s="20">
        <f t="shared" si="19"/>
        <v>9.8925094406115459</v>
      </c>
      <c r="N466" s="20">
        <f t="shared" si="20"/>
        <v>0</v>
      </c>
    </row>
    <row r="467" spans="10:14" x14ac:dyDescent="0.25">
      <c r="J467" s="20">
        <v>82</v>
      </c>
      <c r="K467" s="20">
        <f t="shared" si="18"/>
        <v>11.296360779388854</v>
      </c>
      <c r="M467" s="20">
        <f t="shared" si="19"/>
        <v>9.9867493463805221</v>
      </c>
      <c r="N467" s="20">
        <f t="shared" si="20"/>
        <v>0</v>
      </c>
    </row>
    <row r="468" spans="10:14" x14ac:dyDescent="0.25">
      <c r="J468" s="20">
        <v>83</v>
      </c>
      <c r="K468" s="20">
        <f t="shared" si="18"/>
        <v>11.305017695889799</v>
      </c>
      <c r="M468" s="20">
        <f t="shared" si="19"/>
        <v>10.077947370983853</v>
      </c>
      <c r="N468" s="20">
        <f t="shared" si="20"/>
        <v>0</v>
      </c>
    </row>
    <row r="469" spans="10:14" x14ac:dyDescent="0.25">
      <c r="J469" s="20">
        <v>84</v>
      </c>
      <c r="K469" s="20">
        <f t="shared" si="18"/>
        <v>11.310231197600428</v>
      </c>
      <c r="M469" s="20">
        <f t="shared" si="19"/>
        <v>10.166075736258311</v>
      </c>
      <c r="N469" s="20">
        <f t="shared" si="20"/>
        <v>0</v>
      </c>
    </row>
    <row r="470" spans="10:14" x14ac:dyDescent="0.25">
      <c r="J470" s="20">
        <v>85</v>
      </c>
      <c r="K470" s="20">
        <f t="shared" si="18"/>
        <v>11.31199969653129</v>
      </c>
      <c r="M470" s="20">
        <f t="shared" si="19"/>
        <v>10.251107599033492</v>
      </c>
      <c r="N470" s="20">
        <f t="shared" si="20"/>
        <v>0</v>
      </c>
    </row>
    <row r="471" spans="10:14" x14ac:dyDescent="0.25">
      <c r="J471" s="20">
        <v>86</v>
      </c>
      <c r="K471" s="20">
        <f t="shared" si="18"/>
        <v>11.310322654012252</v>
      </c>
      <c r="M471" s="20">
        <f t="shared" si="19"/>
        <v>10.333017059308016</v>
      </c>
      <c r="N471" s="20">
        <f t="shared" si="20"/>
        <v>0</v>
      </c>
    </row>
    <row r="472" spans="10:14" x14ac:dyDescent="0.25">
      <c r="J472" s="20">
        <v>87</v>
      </c>
      <c r="K472" s="20">
        <f t="shared" si="18"/>
        <v>11.305200580856576</v>
      </c>
      <c r="M472" s="20">
        <f t="shared" si="19"/>
        <v>10.411779168138455</v>
      </c>
      <c r="N472" s="20">
        <f t="shared" si="20"/>
        <v>0</v>
      </c>
    </row>
    <row r="473" spans="10:14" x14ac:dyDescent="0.25">
      <c r="J473" s="20">
        <v>88</v>
      </c>
      <c r="K473" s="20">
        <f t="shared" si="18"/>
        <v>11.296635037205341</v>
      </c>
      <c r="M473" s="20">
        <f t="shared" si="19"/>
        <v>10.487369935238565</v>
      </c>
      <c r="N473" s="20">
        <f t="shared" si="20"/>
        <v>0</v>
      </c>
    </row>
    <row r="474" spans="10:14" x14ac:dyDescent="0.25">
      <c r="J474" s="20">
        <v>89</v>
      </c>
      <c r="K474" s="20">
        <f t="shared" ref="K474:K537" si="21">$L$7*1.414*SIN(J474*2*3.1415/360+$N$7*2*3.1415/360)</f>
        <v>11.284628632052224</v>
      </c>
      <c r="M474" s="20">
        <f t="shared" ref="M474:M537" si="22">$L$8*1.414*SIN(J474*2*3.1415/360+$N$8*2*3.1415/360)</f>
        <v>10.55976633628655</v>
      </c>
      <c r="N474" s="20">
        <f t="shared" ref="N474:N537" si="23">IF($O$10,K474*M474,0)</f>
        <v>0</v>
      </c>
    </row>
    <row r="475" spans="10:14" x14ac:dyDescent="0.25">
      <c r="J475" s="20">
        <v>90</v>
      </c>
      <c r="K475" s="20">
        <f t="shared" si="21"/>
        <v>11.269185022448827</v>
      </c>
      <c r="M475" s="20">
        <f t="shared" si="22"/>
        <v>10.62894631993805</v>
      </c>
      <c r="N475" s="20">
        <f t="shared" si="23"/>
        <v>0</v>
      </c>
    </row>
    <row r="476" spans="10:14" x14ac:dyDescent="0.25">
      <c r="J476" s="20">
        <v>91</v>
      </c>
      <c r="K476" s="20">
        <f t="shared" si="21"/>
        <v>11.250308912390773</v>
      </c>
      <c r="M476" s="20">
        <f t="shared" si="22"/>
        <v>10.69488881454282</v>
      </c>
      <c r="N476" s="20">
        <f t="shared" si="23"/>
        <v>0</v>
      </c>
    </row>
    <row r="477" spans="10:14" x14ac:dyDescent="0.25">
      <c r="J477" s="20">
        <v>92</v>
      </c>
      <c r="K477" s="20">
        <f t="shared" si="21"/>
        <v>11.228006051384895</v>
      </c>
      <c r="M477" s="20">
        <f t="shared" si="22"/>
        <v>10.757573734562973</v>
      </c>
      <c r="N477" s="20">
        <f t="shared" si="23"/>
        <v>0</v>
      </c>
    </row>
    <row r="478" spans="10:14" x14ac:dyDescent="0.25">
      <c r="J478" s="20">
        <v>93</v>
      </c>
      <c r="K478" s="20">
        <f t="shared" si="21"/>
        <v>11.202283232698004</v>
      </c>
      <c r="M478" s="20">
        <f t="shared" si="22"/>
        <v>10.816981986690875</v>
      </c>
      <c r="N478" s="20">
        <f t="shared" si="23"/>
        <v>0</v>
      </c>
    </row>
    <row r="479" spans="10:14" x14ac:dyDescent="0.25">
      <c r="J479" s="20">
        <v>94</v>
      </c>
      <c r="K479" s="20">
        <f t="shared" si="21"/>
        <v>11.173148291287697</v>
      </c>
      <c r="M479" s="20">
        <f t="shared" si="22"/>
        <v>10.873095475664794</v>
      </c>
      <c r="N479" s="20">
        <f t="shared" si="23"/>
        <v>0</v>
      </c>
    </row>
    <row r="480" spans="10:14" x14ac:dyDescent="0.25">
      <c r="J480" s="20">
        <v>95</v>
      </c>
      <c r="K480" s="20">
        <f t="shared" si="21"/>
        <v>11.140610101415909</v>
      </c>
      <c r="M480" s="20">
        <f t="shared" si="22"/>
        <v>10.925897109780582</v>
      </c>
      <c r="N480" s="20">
        <f t="shared" si="23"/>
        <v>0</v>
      </c>
    </row>
    <row r="481" spans="10:14" x14ac:dyDescent="0.25">
      <c r="J481" s="20">
        <v>96</v>
      </c>
      <c r="K481" s="20">
        <f t="shared" si="21"/>
        <v>11.104678573945868</v>
      </c>
      <c r="M481" s="20">
        <f t="shared" si="22"/>
        <v>10.97537080609766</v>
      </c>
      <c r="N481" s="20">
        <f t="shared" si="23"/>
        <v>0</v>
      </c>
    </row>
    <row r="482" spans="10:14" x14ac:dyDescent="0.25">
      <c r="J482" s="20">
        <v>97</v>
      </c>
      <c r="K482" s="20">
        <f t="shared" si="21"/>
        <v>11.065364653323355</v>
      </c>
      <c r="M482" s="20">
        <f t="shared" si="22"/>
        <v>11.021501495337741</v>
      </c>
      <c r="N482" s="20">
        <f t="shared" si="23"/>
        <v>0</v>
      </c>
    </row>
    <row r="483" spans="10:14" x14ac:dyDescent="0.25">
      <c r="J483" s="20">
        <v>98</v>
      </c>
      <c r="K483" s="20">
        <f t="shared" si="21"/>
        <v>11.022680314243084</v>
      </c>
      <c r="M483" s="20">
        <f t="shared" si="22"/>
        <v>11.064275126474829</v>
      </c>
      <c r="N483" s="20">
        <f t="shared" si="23"/>
        <v>0</v>
      </c>
    </row>
    <row r="484" spans="10:14" x14ac:dyDescent="0.25">
      <c r="J484" s="20">
        <v>99</v>
      </c>
      <c r="K484" s="20">
        <f t="shared" si="21"/>
        <v>10.976638558001344</v>
      </c>
      <c r="M484" s="20">
        <f t="shared" si="22"/>
        <v>11.103678671015018</v>
      </c>
      <c r="N484" s="20">
        <f t="shared" si="23"/>
        <v>0</v>
      </c>
    </row>
    <row r="485" spans="10:14" x14ac:dyDescent="0.25">
      <c r="J485" s="20">
        <v>100</v>
      </c>
      <c r="K485" s="20">
        <f t="shared" si="21"/>
        <v>10.92725340853587</v>
      </c>
      <c r="M485" s="20">
        <f t="shared" si="22"/>
        <v>11.139700126964886</v>
      </c>
      <c r="N485" s="20">
        <f t="shared" si="23"/>
        <v>0</v>
      </c>
    </row>
    <row r="486" spans="10:14" x14ac:dyDescent="0.25">
      <c r="J486" s="20">
        <v>101</v>
      </c>
      <c r="K486" s="20">
        <f t="shared" si="21"/>
        <v>10.874539908154315</v>
      </c>
      <c r="M486" s="20">
        <f t="shared" si="22"/>
        <v>11.17232852248719</v>
      </c>
      <c r="N486" s="20">
        <f t="shared" si="23"/>
        <v>0</v>
      </c>
    </row>
    <row r="487" spans="10:14" x14ac:dyDescent="0.25">
      <c r="J487" s="20">
        <v>102</v>
      </c>
      <c r="K487" s="20">
        <f t="shared" si="21"/>
        <v>10.818514112952455</v>
      </c>
      <c r="M487" s="20">
        <f t="shared" si="22"/>
        <v>11.201553919242798</v>
      </c>
      <c r="N487" s="20">
        <f t="shared" si="23"/>
        <v>0</v>
      </c>
    </row>
    <row r="488" spans="10:14" x14ac:dyDescent="0.25">
      <c r="J488" s="20">
        <v>103</v>
      </c>
      <c r="K488" s="20">
        <f t="shared" si="21"/>
        <v>10.75919308792364</v>
      </c>
      <c r="M488" s="20">
        <f t="shared" si="22"/>
        <v>11.227367415417831</v>
      </c>
      <c r="N488" s="20">
        <f t="shared" si="23"/>
        <v>0</v>
      </c>
    </row>
    <row r="489" spans="10:14" x14ac:dyDescent="0.25">
      <c r="J489" s="20">
        <v>104</v>
      </c>
      <c r="K489" s="20">
        <f t="shared" si="21"/>
        <v>10.696594901760939</v>
      </c>
      <c r="M489" s="20">
        <f t="shared" si="22"/>
        <v>11.249761148435079</v>
      </c>
      <c r="N489" s="20">
        <f t="shared" si="23"/>
        <v>0</v>
      </c>
    </row>
    <row r="490" spans="10:14" x14ac:dyDescent="0.25">
      <c r="J490" s="20">
        <v>105</v>
      </c>
      <c r="K490" s="20">
        <f t="shared" si="21"/>
        <v>10.630738621353583</v>
      </c>
      <c r="M490" s="20">
        <f t="shared" si="22"/>
        <v>11.268728297348872</v>
      </c>
      <c r="N490" s="20">
        <f t="shared" si="23"/>
        <v>0</v>
      </c>
    </row>
    <row r="491" spans="10:14" x14ac:dyDescent="0.25">
      <c r="J491" s="20">
        <v>106</v>
      </c>
      <c r="K491" s="20">
        <f t="shared" si="21"/>
        <v>10.561644305979332</v>
      </c>
      <c r="M491" s="20">
        <f t="shared" si="22"/>
        <v>11.284263084922687</v>
      </c>
      <c r="N491" s="20">
        <f t="shared" si="23"/>
        <v>0</v>
      </c>
    </row>
    <row r="492" spans="10:14" x14ac:dyDescent="0.25">
      <c r="J492" s="20">
        <v>107</v>
      </c>
      <c r="K492" s="20">
        <f t="shared" si="21"/>
        <v>10.48933300119457</v>
      </c>
      <c r="M492" s="20">
        <f t="shared" si="22"/>
        <v>11.296360779388854</v>
      </c>
      <c r="N492" s="20">
        <f t="shared" si="23"/>
        <v>0</v>
      </c>
    </row>
    <row r="493" spans="10:14" x14ac:dyDescent="0.25">
      <c r="J493" s="20">
        <v>108</v>
      </c>
      <c r="K493" s="20">
        <f t="shared" si="21"/>
        <v>10.413826732424049</v>
      </c>
      <c r="M493" s="20">
        <f t="shared" si="22"/>
        <v>11.305017695889799</v>
      </c>
      <c r="N493" s="20">
        <f t="shared" si="23"/>
        <v>0</v>
      </c>
    </row>
    <row r="494" spans="10:14" x14ac:dyDescent="0.25">
      <c r="J494" s="20">
        <v>109</v>
      </c>
      <c r="K494" s="20">
        <f t="shared" si="21"/>
        <v>10.335148498252064</v>
      </c>
      <c r="M494" s="20">
        <f t="shared" si="22"/>
        <v>11.310231197600428</v>
      </c>
      <c r="N494" s="20">
        <f t="shared" si="23"/>
        <v>0</v>
      </c>
    </row>
    <row r="495" spans="10:14" x14ac:dyDescent="0.25">
      <c r="J495" s="20">
        <v>110</v>
      </c>
      <c r="K495" s="20">
        <f t="shared" si="21"/>
        <v>10.253322263417346</v>
      </c>
      <c r="M495" s="20">
        <f t="shared" si="22"/>
        <v>11.31199969653129</v>
      </c>
      <c r="N495" s="20">
        <f t="shared" si="23"/>
        <v>0</v>
      </c>
    </row>
    <row r="496" spans="10:14" x14ac:dyDescent="0.25">
      <c r="J496" s="20">
        <v>111</v>
      </c>
      <c r="K496" s="20">
        <f t="shared" si="21"/>
        <v>10.168372951513538</v>
      </c>
      <c r="M496" s="20">
        <f t="shared" si="22"/>
        <v>11.310322654012252</v>
      </c>
      <c r="N496" s="20">
        <f t="shared" si="23"/>
        <v>0</v>
      </c>
    </row>
    <row r="497" spans="10:14" x14ac:dyDescent="0.25">
      <c r="J497" s="20">
        <v>112</v>
      </c>
      <c r="K497" s="20">
        <f t="shared" si="21"/>
        <v>10.080326437397698</v>
      </c>
      <c r="M497" s="20">
        <f t="shared" si="22"/>
        <v>11.305200580856576</v>
      </c>
      <c r="N497" s="20">
        <f t="shared" si="23"/>
        <v>0</v>
      </c>
    </row>
    <row r="498" spans="10:14" x14ac:dyDescent="0.25">
      <c r="J498" s="20">
        <v>113</v>
      </c>
      <c r="K498" s="20">
        <f t="shared" si="21"/>
        <v>9.989209539309055</v>
      </c>
      <c r="M498" s="20">
        <f t="shared" si="22"/>
        <v>11.296635037205341</v>
      </c>
      <c r="N498" s="20">
        <f t="shared" si="23"/>
        <v>0</v>
      </c>
    </row>
    <row r="499" spans="10:14" x14ac:dyDescent="0.25">
      <c r="J499" s="20">
        <v>114</v>
      </c>
      <c r="K499" s="20">
        <f t="shared" si="21"/>
        <v>9.8950500107003752</v>
      </c>
      <c r="M499" s="20">
        <f t="shared" si="22"/>
        <v>11.284628632052224</v>
      </c>
      <c r="N499" s="20">
        <f t="shared" si="23"/>
        <v>0</v>
      </c>
    </row>
    <row r="500" spans="10:14" x14ac:dyDescent="0.25">
      <c r="J500" s="20">
        <v>115</v>
      </c>
      <c r="K500" s="20">
        <f t="shared" si="21"/>
        <v>9.7978765317844552</v>
      </c>
      <c r="M500" s="20">
        <f t="shared" si="22"/>
        <v>11.269185022448827</v>
      </c>
      <c r="N500" s="20">
        <f t="shared" si="23"/>
        <v>0</v>
      </c>
    </row>
    <row r="501" spans="10:14" x14ac:dyDescent="0.25">
      <c r="J501" s="20">
        <v>116</v>
      </c>
      <c r="K501" s="20">
        <f t="shared" si="21"/>
        <v>9.6977187007984504</v>
      </c>
      <c r="M501" s="20">
        <f t="shared" si="22"/>
        <v>11.250308912390771</v>
      </c>
      <c r="N501" s="20">
        <f t="shared" si="23"/>
        <v>0</v>
      </c>
    </row>
    <row r="502" spans="10:14" x14ac:dyDescent="0.25">
      <c r="J502" s="20">
        <v>117</v>
      </c>
      <c r="K502" s="20">
        <f t="shared" si="21"/>
        <v>9.5946070249884006</v>
      </c>
      <c r="M502" s="20">
        <f t="shared" si="22"/>
        <v>11.228006051384895</v>
      </c>
      <c r="N502" s="20">
        <f t="shared" si="23"/>
        <v>0</v>
      </c>
    </row>
    <row r="503" spans="10:14" x14ac:dyDescent="0.25">
      <c r="J503" s="20">
        <v>118</v>
      </c>
      <c r="K503" s="20">
        <f t="shared" si="21"/>
        <v>9.488572911317064</v>
      </c>
      <c r="M503" s="20">
        <f t="shared" si="22"/>
        <v>11.202283232698004</v>
      </c>
      <c r="N503" s="20">
        <f t="shared" si="23"/>
        <v>0</v>
      </c>
    </row>
    <row r="504" spans="10:14" x14ac:dyDescent="0.25">
      <c r="J504" s="20">
        <v>119</v>
      </c>
      <c r="K504" s="20">
        <f t="shared" si="21"/>
        <v>9.3796486568975475</v>
      </c>
      <c r="M504" s="20">
        <f t="shared" si="22"/>
        <v>11.173148291287697</v>
      </c>
      <c r="N504" s="20">
        <f t="shared" si="23"/>
        <v>0</v>
      </c>
    </row>
    <row r="505" spans="10:14" x14ac:dyDescent="0.25">
      <c r="J505" s="20">
        <v>120</v>
      </c>
      <c r="K505" s="20">
        <f t="shared" si="21"/>
        <v>9.2678674391558982</v>
      </c>
      <c r="M505" s="20">
        <f t="shared" si="22"/>
        <v>11.140610101415906</v>
      </c>
      <c r="N505" s="20">
        <f t="shared" si="23"/>
        <v>0</v>
      </c>
    </row>
    <row r="506" spans="10:14" x14ac:dyDescent="0.25">
      <c r="J506" s="20">
        <v>121</v>
      </c>
      <c r="K506" s="20">
        <f t="shared" si="21"/>
        <v>9.1532633057255559</v>
      </c>
      <c r="M506" s="20">
        <f t="shared" si="22"/>
        <v>11.104678573945868</v>
      </c>
      <c r="N506" s="20">
        <f t="shared" si="23"/>
        <v>0</v>
      </c>
    </row>
    <row r="507" spans="10:14" x14ac:dyDescent="0.25">
      <c r="J507" s="20">
        <v>122</v>
      </c>
      <c r="K507" s="20">
        <f t="shared" si="21"/>
        <v>9.0358711640767151</v>
      </c>
      <c r="M507" s="20">
        <f t="shared" si="22"/>
        <v>11.065364653323352</v>
      </c>
      <c r="N507" s="20">
        <f t="shared" si="23"/>
        <v>0</v>
      </c>
    </row>
    <row r="508" spans="10:14" x14ac:dyDescent="0.25">
      <c r="J508" s="20">
        <v>123</v>
      </c>
      <c r="K508" s="20">
        <f t="shared" si="21"/>
        <v>8.9157267708837473</v>
      </c>
      <c r="M508" s="20">
        <f t="shared" si="22"/>
        <v>11.022680314243084</v>
      </c>
      <c r="N508" s="20">
        <f t="shared" si="23"/>
        <v>0</v>
      </c>
    </row>
    <row r="509" spans="10:14" x14ac:dyDescent="0.25">
      <c r="J509" s="20">
        <v>124</v>
      </c>
      <c r="K509" s="20">
        <f t="shared" si="21"/>
        <v>8.7928667211341107</v>
      </c>
      <c r="M509" s="20">
        <f t="shared" si="22"/>
        <v>10.976638558001339</v>
      </c>
      <c r="N509" s="20">
        <f t="shared" si="23"/>
        <v>0</v>
      </c>
    </row>
    <row r="510" spans="10:14" x14ac:dyDescent="0.25">
      <c r="J510" s="20">
        <v>125</v>
      </c>
      <c r="K510" s="20">
        <f t="shared" si="21"/>
        <v>8.6673284369817125</v>
      </c>
      <c r="M510" s="20">
        <f t="shared" si="22"/>
        <v>10.92725340853587</v>
      </c>
      <c r="N510" s="20">
        <f t="shared" si="23"/>
        <v>0</v>
      </c>
    </row>
    <row r="511" spans="10:14" x14ac:dyDescent="0.25">
      <c r="J511" s="20">
        <v>126</v>
      </c>
      <c r="K511" s="20">
        <f t="shared" si="21"/>
        <v>8.5391501563485388</v>
      </c>
      <c r="M511" s="20">
        <f t="shared" si="22"/>
        <v>10.874539908154315</v>
      </c>
      <c r="N511" s="20">
        <f t="shared" si="23"/>
        <v>0</v>
      </c>
    </row>
    <row r="512" spans="10:14" x14ac:dyDescent="0.25">
      <c r="J512" s="20">
        <v>127</v>
      </c>
      <c r="K512" s="20">
        <f t="shared" si="21"/>
        <v>8.4083709212775908</v>
      </c>
      <c r="M512" s="20">
        <f t="shared" si="22"/>
        <v>10.818514112952455</v>
      </c>
      <c r="N512" s="20">
        <f t="shared" si="23"/>
        <v>0</v>
      </c>
    </row>
    <row r="513" spans="10:14" x14ac:dyDescent="0.25">
      <c r="J513" s="20">
        <v>128</v>
      </c>
      <c r="K513" s="20">
        <f t="shared" si="21"/>
        <v>8.2750305660411154</v>
      </c>
      <c r="M513" s="20">
        <f t="shared" si="22"/>
        <v>10.759193087923634</v>
      </c>
      <c r="N513" s="20">
        <f t="shared" si="23"/>
        <v>0</v>
      </c>
    </row>
    <row r="514" spans="10:14" x14ac:dyDescent="0.25">
      <c r="J514" s="20">
        <v>129</v>
      </c>
      <c r="K514" s="20">
        <f t="shared" si="21"/>
        <v>8.139169705007296</v>
      </c>
      <c r="M514" s="20">
        <f t="shared" si="22"/>
        <v>10.696594901760939</v>
      </c>
      <c r="N514" s="20">
        <f t="shared" si="23"/>
        <v>0</v>
      </c>
    </row>
    <row r="515" spans="10:14" x14ac:dyDescent="0.25">
      <c r="J515" s="20">
        <v>130</v>
      </c>
      <c r="K515" s="20">
        <f t="shared" si="21"/>
        <v>8.0008297202695715</v>
      </c>
      <c r="M515" s="20">
        <f t="shared" si="22"/>
        <v>10.630738621353583</v>
      </c>
      <c r="N515" s="20">
        <f t="shared" si="23"/>
        <v>0</v>
      </c>
    </row>
    <row r="516" spans="10:14" x14ac:dyDescent="0.25">
      <c r="J516" s="20">
        <v>131</v>
      </c>
      <c r="K516" s="20">
        <f t="shared" si="21"/>
        <v>7.8600527490418806</v>
      </c>
      <c r="M516" s="20">
        <f t="shared" si="22"/>
        <v>10.561644305979332</v>
      </c>
      <c r="N516" s="20">
        <f t="shared" si="23"/>
        <v>0</v>
      </c>
    </row>
    <row r="517" spans="10:14" x14ac:dyDescent="0.25">
      <c r="J517" s="20">
        <v>132</v>
      </c>
      <c r="K517" s="20">
        <f t="shared" si="21"/>
        <v>7.7168816708241268</v>
      </c>
      <c r="M517" s="20">
        <f t="shared" si="22"/>
        <v>10.48933300119457</v>
      </c>
      <c r="N517" s="20">
        <f t="shared" si="23"/>
        <v>0</v>
      </c>
    </row>
    <row r="518" spans="10:14" x14ac:dyDescent="0.25">
      <c r="J518" s="20">
        <v>133</v>
      </c>
      <c r="K518" s="20">
        <f t="shared" si="21"/>
        <v>7.5713600943413191</v>
      </c>
      <c r="M518" s="20">
        <f t="shared" si="22"/>
        <v>10.413826732424049</v>
      </c>
      <c r="N518" s="20">
        <f t="shared" si="23"/>
        <v>0</v>
      </c>
    </row>
    <row r="519" spans="10:14" x14ac:dyDescent="0.25">
      <c r="J519" s="20">
        <v>134</v>
      </c>
      <c r="K519" s="20">
        <f t="shared" si="21"/>
        <v>7.4235323442608401</v>
      </c>
      <c r="M519" s="20">
        <f t="shared" si="22"/>
        <v>10.335148498252064</v>
      </c>
      <c r="N519" s="20">
        <f t="shared" si="23"/>
        <v>0</v>
      </c>
    </row>
    <row r="520" spans="10:14" x14ac:dyDescent="0.25">
      <c r="J520" s="20">
        <v>135</v>
      </c>
      <c r="K520" s="20">
        <f t="shared" si="21"/>
        <v>7.2734434476913945</v>
      </c>
      <c r="M520" s="20">
        <f t="shared" si="22"/>
        <v>10.253322263417346</v>
      </c>
      <c r="N520" s="20">
        <f t="shared" si="23"/>
        <v>0</v>
      </c>
    </row>
    <row r="521" spans="10:14" x14ac:dyDescent="0.25">
      <c r="J521" s="20">
        <v>136</v>
      </c>
      <c r="K521" s="20">
        <f t="shared" si="21"/>
        <v>7.1211391204682464</v>
      </c>
      <c r="M521" s="20">
        <f t="shared" si="22"/>
        <v>10.168372951513529</v>
      </c>
      <c r="N521" s="20">
        <f t="shared" si="23"/>
        <v>0</v>
      </c>
    </row>
    <row r="522" spans="10:14" x14ac:dyDescent="0.25">
      <c r="J522" s="20">
        <v>137</v>
      </c>
      <c r="K522" s="20">
        <f t="shared" si="21"/>
        <v>6.966665753228436</v>
      </c>
      <c r="M522" s="20">
        <f t="shared" si="22"/>
        <v>10.080326437397698</v>
      </c>
      <c r="N522" s="20">
        <f t="shared" si="23"/>
        <v>0</v>
      </c>
    </row>
    <row r="523" spans="10:14" x14ac:dyDescent="0.25">
      <c r="J523" s="20">
        <v>138</v>
      </c>
      <c r="K523" s="20">
        <f t="shared" si="21"/>
        <v>6.8100703972806915</v>
      </c>
      <c r="M523" s="20">
        <f t="shared" si="22"/>
        <v>9.989209539309055</v>
      </c>
      <c r="N523" s="20">
        <f t="shared" si="23"/>
        <v>0</v>
      </c>
    </row>
    <row r="524" spans="10:14" x14ac:dyDescent="0.25">
      <c r="J524" s="20">
        <v>139</v>
      </c>
      <c r="K524" s="20">
        <f t="shared" si="21"/>
        <v>6.6514007502738748</v>
      </c>
      <c r="M524" s="20">
        <f t="shared" si="22"/>
        <v>9.8950500107003752</v>
      </c>
      <c r="N524" s="20">
        <f t="shared" si="23"/>
        <v>0</v>
      </c>
    </row>
    <row r="525" spans="10:14" x14ac:dyDescent="0.25">
      <c r="J525" s="20">
        <v>140</v>
      </c>
      <c r="K525" s="20">
        <f t="shared" si="21"/>
        <v>6.4907051416687898</v>
      </c>
      <c r="M525" s="20">
        <f t="shared" si="22"/>
        <v>9.7978765317844552</v>
      </c>
      <c r="N525" s="20">
        <f t="shared" si="23"/>
        <v>0</v>
      </c>
    </row>
    <row r="526" spans="10:14" x14ac:dyDescent="0.25">
      <c r="J526" s="20">
        <v>141</v>
      </c>
      <c r="K526" s="20">
        <f t="shared" si="21"/>
        <v>6.3280325180173067</v>
      </c>
      <c r="M526" s="20">
        <f t="shared" si="22"/>
        <v>9.6977187007984504</v>
      </c>
      <c r="N526" s="20">
        <f t="shared" si="23"/>
        <v>0</v>
      </c>
    </row>
    <row r="527" spans="10:14" x14ac:dyDescent="0.25">
      <c r="J527" s="20">
        <v>142</v>
      </c>
      <c r="K527" s="20">
        <f t="shared" si="21"/>
        <v>6.1634324280537749</v>
      </c>
      <c r="M527" s="20">
        <f t="shared" si="22"/>
        <v>9.5946070249884006</v>
      </c>
      <c r="N527" s="20">
        <f t="shared" si="23"/>
        <v>0</v>
      </c>
    </row>
    <row r="528" spans="10:14" x14ac:dyDescent="0.25">
      <c r="J528" s="20">
        <v>143</v>
      </c>
      <c r="K528" s="20">
        <f t="shared" si="21"/>
        <v>5.9969550076027591</v>
      </c>
      <c r="M528" s="20">
        <f t="shared" si="22"/>
        <v>9.488572911317064</v>
      </c>
      <c r="N528" s="20">
        <f t="shared" si="23"/>
        <v>0</v>
      </c>
    </row>
    <row r="529" spans="10:14" x14ac:dyDescent="0.25">
      <c r="J529" s="20">
        <v>144</v>
      </c>
      <c r="K529" s="20">
        <f t="shared" si="21"/>
        <v>5.8286509643081956</v>
      </c>
      <c r="M529" s="20">
        <f t="shared" si="22"/>
        <v>9.3796486568975368</v>
      </c>
      <c r="N529" s="20">
        <f t="shared" si="23"/>
        <v>0</v>
      </c>
    </row>
    <row r="530" spans="10:14" x14ac:dyDescent="0.25">
      <c r="J530" s="20">
        <v>145</v>
      </c>
      <c r="K530" s="20">
        <f t="shared" si="21"/>
        <v>5.6585715621882153</v>
      </c>
      <c r="M530" s="20">
        <f t="shared" si="22"/>
        <v>9.2678674391558857</v>
      </c>
      <c r="N530" s="20">
        <f t="shared" si="23"/>
        <v>0</v>
      </c>
    </row>
    <row r="531" spans="10:14" x14ac:dyDescent="0.25">
      <c r="J531" s="20">
        <v>146</v>
      </c>
      <c r="K531" s="20">
        <f t="shared" si="21"/>
        <v>5.4867686060205179</v>
      </c>
      <c r="M531" s="20">
        <f t="shared" si="22"/>
        <v>9.1532633057255559</v>
      </c>
      <c r="N531" s="20">
        <f t="shared" si="23"/>
        <v>0</v>
      </c>
    </row>
    <row r="532" spans="10:14" x14ac:dyDescent="0.25">
      <c r="J532" s="20">
        <v>147</v>
      </c>
      <c r="K532" s="20">
        <f t="shared" si="21"/>
        <v>5.3132944255630896</v>
      </c>
      <c r="M532" s="20">
        <f t="shared" si="22"/>
        <v>9.0358711640767151</v>
      </c>
      <c r="N532" s="20">
        <f t="shared" si="23"/>
        <v>0</v>
      </c>
    </row>
    <row r="533" spans="10:14" x14ac:dyDescent="0.25">
      <c r="J533" s="20">
        <v>148</v>
      </c>
      <c r="K533" s="20">
        <f t="shared" si="21"/>
        <v>5.1382018596150374</v>
      </c>
      <c r="M533" s="20">
        <f t="shared" si="22"/>
        <v>8.9157267708837473</v>
      </c>
      <c r="N533" s="20">
        <f t="shared" si="23"/>
        <v>0</v>
      </c>
    </row>
    <row r="534" spans="10:14" x14ac:dyDescent="0.25">
      <c r="J534" s="20">
        <v>149</v>
      </c>
      <c r="K534" s="20">
        <f t="shared" si="21"/>
        <v>4.9615442399222891</v>
      </c>
      <c r="M534" s="20">
        <f t="shared" si="22"/>
        <v>8.7928667211340965</v>
      </c>
      <c r="N534" s="20">
        <f t="shared" si="23"/>
        <v>0</v>
      </c>
    </row>
    <row r="535" spans="10:14" x14ac:dyDescent="0.25">
      <c r="J535" s="20">
        <v>150</v>
      </c>
      <c r="K535" s="20">
        <f t="shared" si="21"/>
        <v>4.7833753749331489</v>
      </c>
      <c r="M535" s="20">
        <f t="shared" si="22"/>
        <v>8.6673284369817125</v>
      </c>
      <c r="N535" s="20">
        <f t="shared" si="23"/>
        <v>0</v>
      </c>
    </row>
    <row r="536" spans="10:14" x14ac:dyDescent="0.25">
      <c r="J536" s="20">
        <v>151</v>
      </c>
      <c r="K536" s="20">
        <f t="shared" si="21"/>
        <v>4.6037495334087248</v>
      </c>
      <c r="M536" s="20">
        <f t="shared" si="22"/>
        <v>8.5391501563485388</v>
      </c>
      <c r="N536" s="20">
        <f t="shared" si="23"/>
        <v>0</v>
      </c>
    </row>
    <row r="537" spans="10:14" x14ac:dyDescent="0.25">
      <c r="J537" s="20">
        <v>152</v>
      </c>
      <c r="K537" s="20">
        <f t="shared" si="21"/>
        <v>4.4227214278931539</v>
      </c>
      <c r="M537" s="20">
        <f t="shared" si="22"/>
        <v>8.4083709212775908</v>
      </c>
      <c r="N537" s="20">
        <f t="shared" si="23"/>
        <v>0</v>
      </c>
    </row>
    <row r="538" spans="10:14" x14ac:dyDescent="0.25">
      <c r="J538" s="20">
        <v>153</v>
      </c>
      <c r="K538" s="20">
        <f t="shared" ref="K538:K601" si="24">$L$7*1.414*SIN(J538*2*3.1415/360+$N$7*2*3.1415/360)</f>
        <v>4.240346198048571</v>
      </c>
      <c r="M538" s="20">
        <f t="shared" ref="M538:M601" si="25">$L$8*1.414*SIN(J538*2*3.1415/360+$N$8*2*3.1415/360)</f>
        <v>8.2750305660411012</v>
      </c>
      <c r="N538" s="20">
        <f t="shared" ref="N538:N601" si="26">IF($O$10,K538*M538,0)</f>
        <v>0</v>
      </c>
    </row>
    <row r="539" spans="10:14" x14ac:dyDescent="0.25">
      <c r="J539" s="20">
        <v>154</v>
      </c>
      <c r="K539" s="20">
        <f t="shared" si="24"/>
        <v>4.0566793938599952</v>
      </c>
      <c r="M539" s="20">
        <f t="shared" si="25"/>
        <v>8.139169705007296</v>
      </c>
      <c r="N539" s="20">
        <f t="shared" si="26"/>
        <v>0</v>
      </c>
    </row>
    <row r="540" spans="10:14" x14ac:dyDescent="0.25">
      <c r="J540" s="20">
        <v>155</v>
      </c>
      <c r="K540" s="20">
        <f t="shared" si="24"/>
        <v>3.871776958715293</v>
      </c>
      <c r="M540" s="20">
        <f t="shared" si="25"/>
        <v>8.0008297202695715</v>
      </c>
      <c r="N540" s="20">
        <f t="shared" si="26"/>
        <v>0</v>
      </c>
    </row>
    <row r="541" spans="10:14" x14ac:dyDescent="0.25">
      <c r="J541" s="20">
        <v>156</v>
      </c>
      <c r="K541" s="20">
        <f t="shared" si="24"/>
        <v>3.6856952123653302</v>
      </c>
      <c r="M541" s="20">
        <f t="shared" si="25"/>
        <v>7.8600527490418806</v>
      </c>
      <c r="N541" s="20">
        <f t="shared" si="26"/>
        <v>0</v>
      </c>
    </row>
    <row r="542" spans="10:14" x14ac:dyDescent="0.25">
      <c r="J542" s="20">
        <v>157</v>
      </c>
      <c r="K542" s="20">
        <f t="shared" si="24"/>
        <v>3.4984908337694001</v>
      </c>
      <c r="M542" s="20">
        <f t="shared" si="25"/>
        <v>7.7168816708241117</v>
      </c>
      <c r="N542" s="20">
        <f t="shared" si="26"/>
        <v>0</v>
      </c>
    </row>
    <row r="543" spans="10:14" x14ac:dyDescent="0.25">
      <c r="J543" s="20">
        <v>158</v>
      </c>
      <c r="K543" s="20">
        <f t="shared" si="24"/>
        <v>3.3102208438312473</v>
      </c>
      <c r="M543" s="20">
        <f t="shared" si="25"/>
        <v>7.5713600943413191</v>
      </c>
      <c r="N543" s="20">
        <f t="shared" si="26"/>
        <v>0</v>
      </c>
    </row>
    <row r="544" spans="10:14" x14ac:dyDescent="0.25">
      <c r="J544" s="20">
        <v>159</v>
      </c>
      <c r="K544" s="20">
        <f t="shared" si="24"/>
        <v>3.1209425880310064</v>
      </c>
      <c r="M544" s="20">
        <f t="shared" si="25"/>
        <v>7.4235323442608401</v>
      </c>
      <c r="N544" s="20">
        <f t="shared" si="26"/>
        <v>0</v>
      </c>
    </row>
    <row r="545" spans="10:14" x14ac:dyDescent="0.25">
      <c r="J545" s="20">
        <v>160</v>
      </c>
      <c r="K545" s="20">
        <f t="shared" si="24"/>
        <v>2.9307137189582835</v>
      </c>
      <c r="M545" s="20">
        <f t="shared" si="25"/>
        <v>7.2734434476913945</v>
      </c>
      <c r="N545" s="20">
        <f t="shared" si="26"/>
        <v>0</v>
      </c>
    </row>
    <row r="546" spans="10:14" x14ac:dyDescent="0.25">
      <c r="J546" s="20">
        <v>161</v>
      </c>
      <c r="K546" s="20">
        <f t="shared" si="24"/>
        <v>2.7395921787516202</v>
      </c>
      <c r="M546" s="20">
        <f t="shared" si="25"/>
        <v>7.1211391204682313</v>
      </c>
      <c r="N546" s="20">
        <f t="shared" si="26"/>
        <v>0</v>
      </c>
    </row>
    <row r="547" spans="10:14" x14ac:dyDescent="0.25">
      <c r="J547" s="20">
        <v>162</v>
      </c>
      <c r="K547" s="20">
        <f t="shared" si="24"/>
        <v>2.5476361814497532</v>
      </c>
      <c r="M547" s="20">
        <f t="shared" si="25"/>
        <v>6.966665753228436</v>
      </c>
      <c r="N547" s="20">
        <f t="shared" si="26"/>
        <v>0</v>
      </c>
    </row>
    <row r="548" spans="10:14" x14ac:dyDescent="0.25">
      <c r="J548" s="20">
        <v>163</v>
      </c>
      <c r="K548" s="20">
        <f t="shared" si="24"/>
        <v>2.3549041952601413</v>
      </c>
      <c r="M548" s="20">
        <f t="shared" si="25"/>
        <v>6.8100703972806755</v>
      </c>
      <c r="N548" s="20">
        <f t="shared" si="26"/>
        <v>0</v>
      </c>
    </row>
    <row r="549" spans="10:14" x14ac:dyDescent="0.25">
      <c r="J549" s="20">
        <v>164</v>
      </c>
      <c r="K549" s="20">
        <f t="shared" si="24"/>
        <v>2.1614549247500747</v>
      </c>
      <c r="M549" s="20">
        <f t="shared" si="25"/>
        <v>6.6514007502738748</v>
      </c>
      <c r="N549" s="20">
        <f t="shared" si="26"/>
        <v>0</v>
      </c>
    </row>
    <row r="550" spans="10:14" x14ac:dyDescent="0.25">
      <c r="J550" s="20">
        <v>165</v>
      </c>
      <c r="K550" s="20">
        <f t="shared" si="24"/>
        <v>1.9673472929657074</v>
      </c>
      <c r="M550" s="20">
        <f t="shared" si="25"/>
        <v>6.4907051416687738</v>
      </c>
      <c r="N550" s="20">
        <f t="shared" si="26"/>
        <v>0</v>
      </c>
    </row>
    <row r="551" spans="10:14" x14ac:dyDescent="0.25">
      <c r="J551" s="20">
        <v>166</v>
      </c>
      <c r="K551" s="20">
        <f t="shared" si="24"/>
        <v>1.7726404234845479</v>
      </c>
      <c r="M551" s="20">
        <f t="shared" si="25"/>
        <v>6.3280325180173067</v>
      </c>
      <c r="N551" s="20">
        <f t="shared" si="26"/>
        <v>0</v>
      </c>
    </row>
    <row r="552" spans="10:14" x14ac:dyDescent="0.25">
      <c r="J552" s="20">
        <v>167</v>
      </c>
      <c r="K552" s="20">
        <f t="shared" si="24"/>
        <v>1.5773936224069451</v>
      </c>
      <c r="M552" s="20">
        <f t="shared" si="25"/>
        <v>6.1634324280537749</v>
      </c>
      <c r="N552" s="20">
        <f t="shared" si="26"/>
        <v>0</v>
      </c>
    </row>
    <row r="553" spans="10:14" x14ac:dyDescent="0.25">
      <c r="J553" s="20">
        <v>168</v>
      </c>
      <c r="K553" s="20">
        <f t="shared" si="24"/>
        <v>1.3816663602919825</v>
      </c>
      <c r="M553" s="20">
        <f t="shared" si="25"/>
        <v>5.9969550076027591</v>
      </c>
      <c r="N553" s="20">
        <f t="shared" si="26"/>
        <v>0</v>
      </c>
    </row>
    <row r="554" spans="10:14" x14ac:dyDescent="0.25">
      <c r="J554" s="20">
        <v>169</v>
      </c>
      <c r="K554" s="20">
        <f t="shared" si="24"/>
        <v>1.1855182540431966</v>
      </c>
      <c r="M554" s="20">
        <f t="shared" si="25"/>
        <v>5.8286509643081956</v>
      </c>
      <c r="N554" s="20">
        <f t="shared" si="26"/>
        <v>0</v>
      </c>
    </row>
    <row r="555" spans="10:14" x14ac:dyDescent="0.25">
      <c r="J555" s="20">
        <v>170</v>
      </c>
      <c r="K555" s="20">
        <f t="shared" si="24"/>
        <v>0.98900904874970341</v>
      </c>
      <c r="M555" s="20">
        <f t="shared" si="25"/>
        <v>5.6585715621882153</v>
      </c>
      <c r="N555" s="20">
        <f t="shared" si="26"/>
        <v>0</v>
      </c>
    </row>
    <row r="556" spans="10:14" x14ac:dyDescent="0.25">
      <c r="J556" s="20">
        <v>171</v>
      </c>
      <c r="K556" s="20">
        <f t="shared" si="24"/>
        <v>0.79219859948847815</v>
      </c>
      <c r="M556" s="20">
        <f t="shared" si="25"/>
        <v>5.4867686060205179</v>
      </c>
      <c r="N556" s="20">
        <f t="shared" si="26"/>
        <v>0</v>
      </c>
    </row>
    <row r="557" spans="10:14" x14ac:dyDescent="0.25">
      <c r="J557" s="20">
        <v>172</v>
      </c>
      <c r="K557" s="20">
        <f t="shared" si="24"/>
        <v>0.5951468530928341</v>
      </c>
      <c r="M557" s="20">
        <f t="shared" si="25"/>
        <v>5.3132944255630896</v>
      </c>
      <c r="N557" s="20">
        <f t="shared" si="26"/>
        <v>0</v>
      </c>
    </row>
    <row r="558" spans="10:14" x14ac:dyDescent="0.25">
      <c r="J558" s="20">
        <v>173</v>
      </c>
      <c r="K558" s="20">
        <f t="shared" si="24"/>
        <v>0.39791382989327434</v>
      </c>
      <c r="M558" s="20">
        <f t="shared" si="25"/>
        <v>5.1382018596150374</v>
      </c>
      <c r="N558" s="20">
        <f t="shared" si="26"/>
        <v>0</v>
      </c>
    </row>
    <row r="559" spans="10:14" x14ac:dyDescent="0.25">
      <c r="J559" s="20">
        <v>174</v>
      </c>
      <c r="K559" s="20">
        <f t="shared" si="24"/>
        <v>0.20055960543565535</v>
      </c>
      <c r="M559" s="20">
        <f t="shared" si="25"/>
        <v>4.9615442399222891</v>
      </c>
      <c r="N559" s="20">
        <f t="shared" si="26"/>
        <v>0</v>
      </c>
    </row>
    <row r="560" spans="10:14" x14ac:dyDescent="0.25">
      <c r="J560" s="20">
        <v>175</v>
      </c>
      <c r="K560" s="20">
        <f t="shared" si="24"/>
        <v>3.1442921827330664E-3</v>
      </c>
      <c r="M560" s="20">
        <f t="shared" si="25"/>
        <v>4.7833753749331303</v>
      </c>
      <c r="N560" s="20">
        <f t="shared" si="26"/>
        <v>0</v>
      </c>
    </row>
    <row r="561" spans="10:14" x14ac:dyDescent="0.25">
      <c r="J561" s="20">
        <v>176</v>
      </c>
      <c r="K561" s="20">
        <f t="shared" si="24"/>
        <v>-0.19427197879555491</v>
      </c>
      <c r="M561" s="20">
        <f t="shared" si="25"/>
        <v>4.6037495334087248</v>
      </c>
      <c r="N561" s="20">
        <f t="shared" si="26"/>
        <v>0</v>
      </c>
    </row>
    <row r="562" spans="10:14" x14ac:dyDescent="0.25">
      <c r="J562" s="20">
        <v>177</v>
      </c>
      <c r="K562" s="20">
        <f t="shared" si="24"/>
        <v>-0.39162907613755588</v>
      </c>
      <c r="M562" s="20">
        <f t="shared" si="25"/>
        <v>4.4227214278931539</v>
      </c>
      <c r="N562" s="20">
        <f t="shared" si="26"/>
        <v>0</v>
      </c>
    </row>
    <row r="563" spans="10:14" x14ac:dyDescent="0.25">
      <c r="J563" s="20">
        <v>178</v>
      </c>
      <c r="K563" s="20">
        <f t="shared" si="24"/>
        <v>-0.58886688650547692</v>
      </c>
      <c r="M563" s="20">
        <f t="shared" si="25"/>
        <v>4.240346198048571</v>
      </c>
      <c r="N563" s="20">
        <f t="shared" si="26"/>
        <v>0</v>
      </c>
    </row>
    <row r="564" spans="10:14" x14ac:dyDescent="0.25">
      <c r="J564" s="20">
        <v>179</v>
      </c>
      <c r="K564" s="20">
        <f t="shared" si="24"/>
        <v>-0.78592533289528976</v>
      </c>
      <c r="M564" s="20">
        <f t="shared" si="25"/>
        <v>4.0566793938599757</v>
      </c>
      <c r="N564" s="20">
        <f t="shared" si="26"/>
        <v>0</v>
      </c>
    </row>
    <row r="565" spans="10:14" x14ac:dyDescent="0.25">
      <c r="J565" s="20">
        <v>180</v>
      </c>
      <c r="K565" s="20">
        <f t="shared" si="24"/>
        <v>-0.98274439293574878</v>
      </c>
      <c r="M565" s="20">
        <f t="shared" si="25"/>
        <v>3.871776958715293</v>
      </c>
      <c r="N565" s="20">
        <f t="shared" si="26"/>
        <v>0</v>
      </c>
    </row>
    <row r="566" spans="10:14" x14ac:dyDescent="0.25">
      <c r="J566" s="20">
        <v>181</v>
      </c>
      <c r="K566" s="20">
        <f t="shared" si="24"/>
        <v>-1.1792641171707483</v>
      </c>
      <c r="M566" s="20">
        <f t="shared" si="25"/>
        <v>3.6856952123653302</v>
      </c>
      <c r="N566" s="20">
        <f t="shared" si="26"/>
        <v>0</v>
      </c>
    </row>
    <row r="567" spans="10:14" x14ac:dyDescent="0.25">
      <c r="J567" s="20">
        <v>182</v>
      </c>
      <c r="K567" s="20">
        <f t="shared" si="24"/>
        <v>-1.3754246473193907</v>
      </c>
      <c r="M567" s="20">
        <f t="shared" si="25"/>
        <v>3.4984908337694001</v>
      </c>
      <c r="N567" s="20">
        <f t="shared" si="26"/>
        <v>0</v>
      </c>
    </row>
    <row r="568" spans="10:14" x14ac:dyDescent="0.25">
      <c r="J568" s="20">
        <v>183</v>
      </c>
      <c r="K568" s="20">
        <f t="shared" si="24"/>
        <v>-1.5711662345082635</v>
      </c>
      <c r="M568" s="20">
        <f t="shared" si="25"/>
        <v>3.3102208438312282</v>
      </c>
      <c r="N568" s="20">
        <f t="shared" si="26"/>
        <v>0</v>
      </c>
    </row>
    <row r="569" spans="10:14" x14ac:dyDescent="0.25">
      <c r="J569" s="20">
        <v>184</v>
      </c>
      <c r="K569" s="20">
        <f t="shared" si="24"/>
        <v>-1.7664292574705902</v>
      </c>
      <c r="M569" s="20">
        <f t="shared" si="25"/>
        <v>3.1209425880310064</v>
      </c>
      <c r="N569" s="20">
        <f t="shared" si="26"/>
        <v>0</v>
      </c>
    </row>
    <row r="570" spans="10:14" x14ac:dyDescent="0.25">
      <c r="J570" s="20">
        <v>185</v>
      </c>
      <c r="K570" s="20">
        <f t="shared" si="24"/>
        <v>-1.9611542407062161</v>
      </c>
      <c r="M570" s="20">
        <f t="shared" si="25"/>
        <v>2.9307137189582835</v>
      </c>
      <c r="N570" s="20">
        <f t="shared" si="26"/>
        <v>0</v>
      </c>
    </row>
    <row r="571" spans="10:14" x14ac:dyDescent="0.25">
      <c r="J571" s="20">
        <v>186</v>
      </c>
      <c r="K571" s="20">
        <f t="shared" si="24"/>
        <v>-2.1552818725975129</v>
      </c>
      <c r="M571" s="20">
        <f t="shared" si="25"/>
        <v>2.7395921787516202</v>
      </c>
      <c r="N571" s="20">
        <f t="shared" si="26"/>
        <v>0</v>
      </c>
    </row>
    <row r="572" spans="10:14" x14ac:dyDescent="0.25">
      <c r="J572" s="20">
        <v>187</v>
      </c>
      <c r="K572" s="20">
        <f t="shared" si="24"/>
        <v>-2.3487530234750453</v>
      </c>
      <c r="M572" s="20">
        <f t="shared" si="25"/>
        <v>2.5476361814497333</v>
      </c>
      <c r="N572" s="20">
        <f t="shared" si="26"/>
        <v>0</v>
      </c>
    </row>
    <row r="573" spans="10:14" x14ac:dyDescent="0.25">
      <c r="J573" s="20">
        <v>188</v>
      </c>
      <c r="K573" s="20">
        <f t="shared" si="24"/>
        <v>-2.5415087636281393</v>
      </c>
      <c r="M573" s="20">
        <f t="shared" si="25"/>
        <v>2.3549041952601217</v>
      </c>
      <c r="N573" s="20">
        <f t="shared" si="26"/>
        <v>0</v>
      </c>
    </row>
    <row r="574" spans="10:14" x14ac:dyDescent="0.25">
      <c r="J574" s="20">
        <v>189</v>
      </c>
      <c r="K574" s="20">
        <f t="shared" si="24"/>
        <v>-2.7334903812542257</v>
      </c>
      <c r="M574" s="20">
        <f t="shared" si="25"/>
        <v>2.1614549247500747</v>
      </c>
      <c r="N574" s="20">
        <f t="shared" si="26"/>
        <v>0</v>
      </c>
    </row>
    <row r="575" spans="10:14" x14ac:dyDescent="0.25">
      <c r="J575" s="20">
        <v>190</v>
      </c>
      <c r="K575" s="20">
        <f t="shared" si="24"/>
        <v>-2.9246394003421257</v>
      </c>
      <c r="M575" s="20">
        <f t="shared" si="25"/>
        <v>1.9673472929657074</v>
      </c>
      <c r="N575" s="20">
        <f t="shared" si="26"/>
        <v>0</v>
      </c>
    </row>
    <row r="576" spans="10:14" x14ac:dyDescent="0.25">
      <c r="J576" s="20">
        <v>191</v>
      </c>
      <c r="K576" s="20">
        <f t="shared" si="24"/>
        <v>-3.114897598483223</v>
      </c>
      <c r="M576" s="20">
        <f t="shared" si="25"/>
        <v>1.7726404234845279</v>
      </c>
      <c r="N576" s="20">
        <f t="shared" si="26"/>
        <v>0</v>
      </c>
    </row>
    <row r="577" spans="10:14" x14ac:dyDescent="0.25">
      <c r="J577" s="20">
        <v>192</v>
      </c>
      <c r="K577" s="20">
        <f t="shared" si="24"/>
        <v>-3.3042070246055872</v>
      </c>
      <c r="M577" s="20">
        <f t="shared" si="25"/>
        <v>1.5773936224069451</v>
      </c>
      <c r="N577" s="20">
        <f t="shared" si="26"/>
        <v>0</v>
      </c>
    </row>
    <row r="578" spans="10:14" x14ac:dyDescent="0.25">
      <c r="J578" s="20">
        <v>193</v>
      </c>
      <c r="K578" s="20">
        <f t="shared" si="24"/>
        <v>-3.492510016625427</v>
      </c>
      <c r="M578" s="20">
        <f t="shared" si="25"/>
        <v>1.3816663602919825</v>
      </c>
      <c r="N578" s="20">
        <f t="shared" si="26"/>
        <v>0</v>
      </c>
    </row>
    <row r="579" spans="10:14" x14ac:dyDescent="0.25">
      <c r="J579" s="20">
        <v>194</v>
      </c>
      <c r="K579" s="20">
        <f t="shared" si="24"/>
        <v>-3.6797492190104464</v>
      </c>
      <c r="M579" s="20">
        <f t="shared" si="25"/>
        <v>1.1855182540431966</v>
      </c>
      <c r="N579" s="20">
        <f t="shared" si="26"/>
        <v>0</v>
      </c>
    </row>
    <row r="580" spans="10:14" x14ac:dyDescent="0.25">
      <c r="J580" s="20">
        <v>195</v>
      </c>
      <c r="K580" s="20">
        <f t="shared" si="24"/>
        <v>-3.865867600249826</v>
      </c>
      <c r="M580" s="20">
        <f t="shared" si="25"/>
        <v>0.98900904874970341</v>
      </c>
      <c r="N580" s="20">
        <f t="shared" si="26"/>
        <v>0</v>
      </c>
    </row>
    <row r="581" spans="10:14" x14ac:dyDescent="0.25">
      <c r="J581" s="20">
        <v>196</v>
      </c>
      <c r="K581" s="20">
        <f t="shared" si="24"/>
        <v>-4.0508084702255873</v>
      </c>
      <c r="M581" s="20">
        <f t="shared" si="25"/>
        <v>0.79219859948845806</v>
      </c>
      <c r="N581" s="20">
        <f t="shared" si="26"/>
        <v>0</v>
      </c>
    </row>
    <row r="582" spans="10:14" x14ac:dyDescent="0.25">
      <c r="J582" s="20">
        <v>197</v>
      </c>
      <c r="K582" s="20">
        <f t="shared" si="24"/>
        <v>-4.2345154974799737</v>
      </c>
      <c r="M582" s="20">
        <f t="shared" si="25"/>
        <v>0.5951468530928341</v>
      </c>
      <c r="N582" s="20">
        <f t="shared" si="26"/>
        <v>0</v>
      </c>
    </row>
    <row r="583" spans="10:14" x14ac:dyDescent="0.25">
      <c r="J583" s="20">
        <v>198</v>
      </c>
      <c r="K583" s="20">
        <f t="shared" si="24"/>
        <v>-4.4169327263735019</v>
      </c>
      <c r="M583" s="20">
        <f t="shared" si="25"/>
        <v>0.39791382989327434</v>
      </c>
      <c r="N583" s="20">
        <f t="shared" si="26"/>
        <v>0</v>
      </c>
    </row>
    <row r="584" spans="10:14" x14ac:dyDescent="0.25">
      <c r="J584" s="20">
        <v>199</v>
      </c>
      <c r="K584" s="20">
        <f t="shared" si="24"/>
        <v>-4.5980045941285379</v>
      </c>
      <c r="M584" s="20">
        <f t="shared" si="25"/>
        <v>0.20055960543563525</v>
      </c>
      <c r="N584" s="20">
        <f t="shared" si="26"/>
        <v>0</v>
      </c>
    </row>
    <row r="585" spans="10:14" x14ac:dyDescent="0.25">
      <c r="J585" s="20">
        <v>200</v>
      </c>
      <c r="K585" s="20">
        <f t="shared" si="24"/>
        <v>-4.7776759477533837</v>
      </c>
      <c r="M585" s="20">
        <f t="shared" si="25"/>
        <v>3.1442921827129723E-3</v>
      </c>
      <c r="N585" s="20">
        <f t="shared" si="26"/>
        <v>0</v>
      </c>
    </row>
    <row r="586" spans="10:14" x14ac:dyDescent="0.25">
      <c r="J586" s="20">
        <v>201</v>
      </c>
      <c r="K586" s="20">
        <f t="shared" si="24"/>
        <v>-4.9558920608412764</v>
      </c>
      <c r="M586" s="20">
        <f t="shared" si="25"/>
        <v>-0.19427197879555491</v>
      </c>
      <c r="N586" s="20">
        <f t="shared" si="26"/>
        <v>0</v>
      </c>
    </row>
    <row r="587" spans="10:14" x14ac:dyDescent="0.25">
      <c r="J587" s="20">
        <v>202</v>
      </c>
      <c r="K587" s="20">
        <f t="shared" si="24"/>
        <v>-5.1325986502397472</v>
      </c>
      <c r="M587" s="20">
        <f t="shared" si="25"/>
        <v>-0.39162907613755588</v>
      </c>
      <c r="N587" s="20">
        <f t="shared" si="26"/>
        <v>0</v>
      </c>
    </row>
    <row r="588" spans="10:14" x14ac:dyDescent="0.25">
      <c r="J588" s="20">
        <v>203</v>
      </c>
      <c r="K588" s="20">
        <f t="shared" si="24"/>
        <v>-5.3077418925846871</v>
      </c>
      <c r="M588" s="20">
        <f t="shared" si="25"/>
        <v>-0.58886688650547692</v>
      </c>
      <c r="N588" s="20">
        <f t="shared" si="26"/>
        <v>0</v>
      </c>
    </row>
    <row r="589" spans="10:14" x14ac:dyDescent="0.25">
      <c r="J589" s="20">
        <v>204</v>
      </c>
      <c r="K589" s="20">
        <f t="shared" si="24"/>
        <v>-5.4812684406945582</v>
      </c>
      <c r="M589" s="20">
        <f t="shared" si="25"/>
        <v>-0.78592533289526978</v>
      </c>
      <c r="N589" s="20">
        <f t="shared" si="26"/>
        <v>0</v>
      </c>
    </row>
    <row r="590" spans="10:14" x14ac:dyDescent="0.25">
      <c r="J590" s="20">
        <v>205</v>
      </c>
      <c r="K590" s="20">
        <f t="shared" si="24"/>
        <v>-5.6531254398195365</v>
      </c>
      <c r="M590" s="20">
        <f t="shared" si="25"/>
        <v>-0.98274439293574878</v>
      </c>
      <c r="N590" s="20">
        <f t="shared" si="26"/>
        <v>0</v>
      </c>
    </row>
    <row r="591" spans="10:14" x14ac:dyDescent="0.25">
      <c r="J591" s="20">
        <v>206</v>
      </c>
      <c r="K591" s="20">
        <f t="shared" si="24"/>
        <v>-5.823260543740596</v>
      </c>
      <c r="M591" s="20">
        <f t="shared" si="25"/>
        <v>-1.1792641171707483</v>
      </c>
      <c r="N591" s="20">
        <f t="shared" si="26"/>
        <v>0</v>
      </c>
    </row>
    <row r="592" spans="10:14" x14ac:dyDescent="0.25">
      <c r="J592" s="20">
        <v>207</v>
      </c>
      <c r="K592" s="20">
        <f t="shared" si="24"/>
        <v>-5.9916219307136966</v>
      </c>
      <c r="M592" s="20">
        <f t="shared" si="25"/>
        <v>-1.3754246473193907</v>
      </c>
      <c r="N592" s="20">
        <f t="shared" si="26"/>
        <v>0</v>
      </c>
    </row>
    <row r="593" spans="10:14" x14ac:dyDescent="0.25">
      <c r="J593" s="20">
        <v>208</v>
      </c>
      <c r="K593" s="20">
        <f t="shared" si="24"/>
        <v>-6.1581583192542997</v>
      </c>
      <c r="M593" s="20">
        <f t="shared" si="25"/>
        <v>-1.5711662345082833</v>
      </c>
      <c r="N593" s="20">
        <f t="shared" si="26"/>
        <v>0</v>
      </c>
    </row>
    <row r="594" spans="10:14" x14ac:dyDescent="0.25">
      <c r="J594" s="20">
        <v>209</v>
      </c>
      <c r="K594" s="20">
        <f t="shared" si="24"/>
        <v>-6.3228189837573243</v>
      </c>
      <c r="M594" s="20">
        <f t="shared" si="25"/>
        <v>-1.7664292574705902</v>
      </c>
      <c r="N594" s="20">
        <f t="shared" si="26"/>
        <v>0</v>
      </c>
    </row>
    <row r="595" spans="10:14" x14ac:dyDescent="0.25">
      <c r="J595" s="20">
        <v>210</v>
      </c>
      <c r="K595" s="20">
        <f t="shared" si="24"/>
        <v>-6.4855537699476375</v>
      </c>
      <c r="M595" s="20">
        <f t="shared" si="25"/>
        <v>-1.9611542407062161</v>
      </c>
      <c r="N595" s="20">
        <f t="shared" si="26"/>
        <v>0</v>
      </c>
    </row>
    <row r="596" spans="10:14" x14ac:dyDescent="0.25">
      <c r="J596" s="20">
        <v>211</v>
      </c>
      <c r="K596" s="20">
        <f t="shared" si="24"/>
        <v>-6.6463131101567603</v>
      </c>
      <c r="M596" s="20">
        <f t="shared" si="25"/>
        <v>-2.1552818725975129</v>
      </c>
      <c r="N596" s="20">
        <f t="shared" si="26"/>
        <v>0</v>
      </c>
    </row>
    <row r="597" spans="10:14" x14ac:dyDescent="0.25">
      <c r="J597" s="20">
        <v>212</v>
      </c>
      <c r="K597" s="20">
        <f t="shared" si="24"/>
        <v>-6.8050480384206402</v>
      </c>
      <c r="M597" s="20">
        <f t="shared" si="25"/>
        <v>-2.3487530234750649</v>
      </c>
      <c r="N597" s="20">
        <f t="shared" si="26"/>
        <v>0</v>
      </c>
    </row>
    <row r="598" spans="10:14" x14ac:dyDescent="0.25">
      <c r="J598" s="20">
        <v>213</v>
      </c>
      <c r="K598" s="20">
        <f t="shared" si="24"/>
        <v>-6.9617102053943887</v>
      </c>
      <c r="M598" s="20">
        <f t="shared" si="25"/>
        <v>-2.5415087636281393</v>
      </c>
      <c r="N598" s="20">
        <f t="shared" si="26"/>
        <v>0</v>
      </c>
    </row>
    <row r="599" spans="10:14" x14ac:dyDescent="0.25">
      <c r="J599" s="20">
        <v>214</v>
      </c>
      <c r="K599" s="20">
        <f t="shared" si="24"/>
        <v>-7.1162518930790464</v>
      </c>
      <c r="M599" s="20">
        <f t="shared" si="25"/>
        <v>-2.7334903812542453</v>
      </c>
      <c r="N599" s="20">
        <f t="shared" si="26"/>
        <v>0</v>
      </c>
    </row>
    <row r="600" spans="10:14" x14ac:dyDescent="0.25">
      <c r="J600" s="20">
        <v>215</v>
      </c>
      <c r="K600" s="20">
        <f t="shared" si="24"/>
        <v>-7.268626029356053</v>
      </c>
      <c r="M600" s="20">
        <f t="shared" si="25"/>
        <v>-2.9246394003421257</v>
      </c>
      <c r="N600" s="20">
        <f t="shared" si="26"/>
        <v>0</v>
      </c>
    </row>
    <row r="601" spans="10:14" x14ac:dyDescent="0.25">
      <c r="J601" s="20">
        <v>216</v>
      </c>
      <c r="K601" s="20">
        <f t="shared" si="24"/>
        <v>-7.4187862023250677</v>
      </c>
      <c r="M601" s="20">
        <f t="shared" si="25"/>
        <v>-3.114897598483223</v>
      </c>
      <c r="N601" s="20">
        <f t="shared" si="26"/>
        <v>0</v>
      </c>
    </row>
    <row r="602" spans="10:14" x14ac:dyDescent="0.25">
      <c r="J602" s="20">
        <v>217</v>
      </c>
      <c r="K602" s="20">
        <f t="shared" ref="K602:K665" si="27">$L$7*1.414*SIN(J602*2*3.1415/360+$N$7*2*3.1415/360)</f>
        <v>-7.5666866744406667</v>
      </c>
      <c r="M602" s="20">
        <f t="shared" ref="M602:M665" si="28">$L$8*1.414*SIN(J602*2*3.1415/360+$N$8*2*3.1415/360)</f>
        <v>-3.3042070246055872</v>
      </c>
      <c r="N602" s="20">
        <f t="shared" ref="N602:N665" si="29">IF($O$10,K602*M602,0)</f>
        <v>0</v>
      </c>
    </row>
    <row r="603" spans="10:14" x14ac:dyDescent="0.25">
      <c r="J603" s="20">
        <v>218</v>
      </c>
      <c r="K603" s="20">
        <f t="shared" si="27"/>
        <v>-7.7122823964436042</v>
      </c>
      <c r="M603" s="20">
        <f t="shared" si="28"/>
        <v>-3.4925100166254461</v>
      </c>
      <c r="N603" s="20">
        <f t="shared" si="29"/>
        <v>0</v>
      </c>
    </row>
    <row r="604" spans="10:14" x14ac:dyDescent="0.25">
      <c r="J604" s="20">
        <v>219</v>
      </c>
      <c r="K604" s="20">
        <f t="shared" si="27"/>
        <v>-7.8555290210824005</v>
      </c>
      <c r="M604" s="20">
        <f t="shared" si="28"/>
        <v>-3.6797492190104464</v>
      </c>
      <c r="N604" s="20">
        <f t="shared" si="29"/>
        <v>0</v>
      </c>
    </row>
    <row r="605" spans="10:14" x14ac:dyDescent="0.25">
      <c r="J605" s="20">
        <v>220</v>
      </c>
      <c r="K605" s="20">
        <f t="shared" si="27"/>
        <v>-7.9963829166211848</v>
      </c>
      <c r="M605" s="20">
        <f t="shared" si="28"/>
        <v>-3.865867600249826</v>
      </c>
      <c r="N605" s="20">
        <f t="shared" si="29"/>
        <v>0</v>
      </c>
    </row>
    <row r="606" spans="10:14" x14ac:dyDescent="0.25">
      <c r="J606" s="20">
        <v>221</v>
      </c>
      <c r="K606" s="20">
        <f t="shared" si="27"/>
        <v>-8.134801180129605</v>
      </c>
      <c r="M606" s="20">
        <f t="shared" si="28"/>
        <v>-4.0508084702255873</v>
      </c>
      <c r="N606" s="20">
        <f t="shared" si="29"/>
        <v>0</v>
      </c>
    </row>
    <row r="607" spans="10:14" x14ac:dyDescent="0.25">
      <c r="J607" s="20">
        <v>222</v>
      </c>
      <c r="K607" s="20">
        <f t="shared" si="27"/>
        <v>-8.2707416505506028</v>
      </c>
      <c r="M607" s="20">
        <f t="shared" si="28"/>
        <v>-4.2345154974799737</v>
      </c>
      <c r="N607" s="20">
        <f t="shared" si="29"/>
        <v>0</v>
      </c>
    </row>
    <row r="608" spans="10:14" x14ac:dyDescent="0.25">
      <c r="J608" s="20">
        <v>223</v>
      </c>
      <c r="K608" s="20">
        <f t="shared" si="27"/>
        <v>-8.4041629215424329</v>
      </c>
      <c r="M608" s="20">
        <f t="shared" si="28"/>
        <v>-4.4169327263735019</v>
      </c>
      <c r="N608" s="20">
        <f t="shared" si="29"/>
        <v>0</v>
      </c>
    </row>
    <row r="609" spans="10:14" x14ac:dyDescent="0.25">
      <c r="J609" s="20">
        <v>224</v>
      </c>
      <c r="K609" s="20">
        <f t="shared" si="27"/>
        <v>-8.5350243540905844</v>
      </c>
      <c r="M609" s="20">
        <f t="shared" si="28"/>
        <v>-4.5980045941285566</v>
      </c>
      <c r="N609" s="20">
        <f t="shared" si="29"/>
        <v>0</v>
      </c>
    </row>
    <row r="610" spans="10:14" x14ac:dyDescent="0.25">
      <c r="J610" s="20">
        <v>225</v>
      </c>
      <c r="K610" s="20">
        <f t="shared" si="27"/>
        <v>-8.6632860888861991</v>
      </c>
      <c r="M610" s="20">
        <f t="shared" si="28"/>
        <v>-4.7776759477533837</v>
      </c>
      <c r="N610" s="20">
        <f t="shared" si="29"/>
        <v>0</v>
      </c>
    </row>
    <row r="611" spans="10:14" x14ac:dyDescent="0.25">
      <c r="J611" s="20">
        <v>226</v>
      </c>
      <c r="K611" s="20">
        <f t="shared" si="27"/>
        <v>-8.7889090584667731</v>
      </c>
      <c r="M611" s="20">
        <f t="shared" si="28"/>
        <v>-4.9558920608412951</v>
      </c>
      <c r="N611" s="20">
        <f t="shared" si="29"/>
        <v>0</v>
      </c>
    </row>
    <row r="612" spans="10:14" x14ac:dyDescent="0.25">
      <c r="J612" s="20">
        <v>227</v>
      </c>
      <c r="K612" s="20">
        <f t="shared" si="27"/>
        <v>-8.9118549991158904</v>
      </c>
      <c r="M612" s="20">
        <f t="shared" si="28"/>
        <v>-5.1325986502397472</v>
      </c>
      <c r="N612" s="20">
        <f t="shared" si="29"/>
        <v>0</v>
      </c>
    </row>
    <row r="613" spans="10:14" x14ac:dyDescent="0.25">
      <c r="J613" s="20">
        <v>228</v>
      </c>
      <c r="K613" s="20">
        <f t="shared" si="27"/>
        <v>-9.03208646251794</v>
      </c>
      <c r="M613" s="20">
        <f t="shared" si="28"/>
        <v>-5.3077418925846871</v>
      </c>
      <c r="N613" s="20">
        <f t="shared" si="29"/>
        <v>0</v>
      </c>
    </row>
    <row r="614" spans="10:14" x14ac:dyDescent="0.25">
      <c r="J614" s="20">
        <v>229</v>
      </c>
      <c r="K614" s="20">
        <f t="shared" si="27"/>
        <v>-9.1495668271646338</v>
      </c>
      <c r="M614" s="20">
        <f t="shared" si="28"/>
        <v>-5.4812684406945582</v>
      </c>
      <c r="N614" s="20">
        <f t="shared" si="29"/>
        <v>0</v>
      </c>
    </row>
    <row r="615" spans="10:14" x14ac:dyDescent="0.25">
      <c r="J615" s="20">
        <v>230</v>
      </c>
      <c r="K615" s="20">
        <f t="shared" si="27"/>
        <v>-9.2642603095096057</v>
      </c>
      <c r="M615" s="20">
        <f t="shared" si="28"/>
        <v>-5.6531254398195543</v>
      </c>
      <c r="N615" s="20">
        <f t="shared" si="29"/>
        <v>0</v>
      </c>
    </row>
    <row r="616" spans="10:14" x14ac:dyDescent="0.25">
      <c r="J616" s="20">
        <v>231</v>
      </c>
      <c r="K616" s="20">
        <f t="shared" si="27"/>
        <v>-9.3761319748676861</v>
      </c>
      <c r="M616" s="20">
        <f t="shared" si="28"/>
        <v>-5.823260543740596</v>
      </c>
      <c r="N616" s="20">
        <f t="shared" si="29"/>
        <v>0</v>
      </c>
    </row>
    <row r="617" spans="10:14" x14ac:dyDescent="0.25">
      <c r="J617" s="20">
        <v>232</v>
      </c>
      <c r="K617" s="20">
        <f t="shared" si="27"/>
        <v>-9.4851477480558746</v>
      </c>
      <c r="M617" s="20">
        <f t="shared" si="28"/>
        <v>-5.9916219307136966</v>
      </c>
      <c r="N617" s="20">
        <f t="shared" si="29"/>
        <v>0</v>
      </c>
    </row>
    <row r="618" spans="10:14" x14ac:dyDescent="0.25">
      <c r="J618" s="20">
        <v>233</v>
      </c>
      <c r="K618" s="20">
        <f t="shared" si="27"/>
        <v>-9.5912744237722638</v>
      </c>
      <c r="M618" s="20">
        <f t="shared" si="28"/>
        <v>-6.1581583192542997</v>
      </c>
      <c r="N618" s="20">
        <f t="shared" si="29"/>
        <v>0</v>
      </c>
    </row>
    <row r="619" spans="10:14" x14ac:dyDescent="0.25">
      <c r="J619" s="20">
        <v>234</v>
      </c>
      <c r="K619" s="20">
        <f t="shared" si="27"/>
        <v>-9.6944796767100865</v>
      </c>
      <c r="M619" s="20">
        <f t="shared" si="28"/>
        <v>-6.3228189837573074</v>
      </c>
      <c r="N619" s="20">
        <f t="shared" si="29"/>
        <v>0</v>
      </c>
    </row>
    <row r="620" spans="10:14" x14ac:dyDescent="0.25">
      <c r="J620" s="20">
        <v>235</v>
      </c>
      <c r="K620" s="20">
        <f t="shared" si="27"/>
        <v>-9.7947320714038018</v>
      </c>
      <c r="M620" s="20">
        <f t="shared" si="28"/>
        <v>-6.4855537699476535</v>
      </c>
      <c r="N620" s="20">
        <f t="shared" si="29"/>
        <v>0</v>
      </c>
    </row>
    <row r="621" spans="10:14" x14ac:dyDescent="0.25">
      <c r="J621" s="20">
        <v>236</v>
      </c>
      <c r="K621" s="20">
        <f t="shared" si="27"/>
        <v>-9.8920010718040103</v>
      </c>
      <c r="M621" s="20">
        <f t="shared" si="28"/>
        <v>-6.6463131101567603</v>
      </c>
      <c r="N621" s="20">
        <f t="shared" si="29"/>
        <v>0</v>
      </c>
    </row>
    <row r="622" spans="10:14" x14ac:dyDescent="0.25">
      <c r="J622" s="20">
        <v>237</v>
      </c>
      <c r="K622" s="20">
        <f t="shared" si="27"/>
        <v>-9.9862570505785442</v>
      </c>
      <c r="M622" s="20">
        <f t="shared" si="28"/>
        <v>-6.8050480384206402</v>
      </c>
      <c r="N622" s="20">
        <f t="shared" si="29"/>
        <v>0</v>
      </c>
    </row>
    <row r="623" spans="10:14" x14ac:dyDescent="0.25">
      <c r="J623" s="20">
        <v>238</v>
      </c>
      <c r="K623" s="20">
        <f t="shared" si="27"/>
        <v>-10.077471298136643</v>
      </c>
      <c r="M623" s="20">
        <f t="shared" si="28"/>
        <v>-6.9617102053943887</v>
      </c>
      <c r="N623" s="20">
        <f t="shared" si="29"/>
        <v>0</v>
      </c>
    </row>
    <row r="624" spans="10:14" x14ac:dyDescent="0.25">
      <c r="J624" s="20">
        <v>239</v>
      </c>
      <c r="K624" s="20">
        <f t="shared" si="27"/>
        <v>-10.165616031373727</v>
      </c>
      <c r="M624" s="20">
        <f t="shared" si="28"/>
        <v>-7.1162518930790606</v>
      </c>
      <c r="N624" s="20">
        <f t="shared" si="29"/>
        <v>0</v>
      </c>
    </row>
    <row r="625" spans="10:14" x14ac:dyDescent="0.25">
      <c r="J625" s="20">
        <v>240</v>
      </c>
      <c r="K625" s="20">
        <f t="shared" si="27"/>
        <v>-10.250664402133829</v>
      </c>
      <c r="M625" s="20">
        <f t="shared" si="28"/>
        <v>-7.268626029356053</v>
      </c>
      <c r="N625" s="20">
        <f t="shared" si="29"/>
        <v>0</v>
      </c>
    </row>
    <row r="626" spans="10:14" x14ac:dyDescent="0.25">
      <c r="J626" s="20">
        <v>241</v>
      </c>
      <c r="K626" s="20">
        <f t="shared" si="27"/>
        <v>-10.332590505387381</v>
      </c>
      <c r="M626" s="20">
        <f t="shared" si="28"/>
        <v>-7.4187862023250677</v>
      </c>
      <c r="N626" s="20">
        <f t="shared" si="29"/>
        <v>0</v>
      </c>
    </row>
    <row r="627" spans="10:14" x14ac:dyDescent="0.25">
      <c r="J627" s="20">
        <v>242</v>
      </c>
      <c r="K627" s="20">
        <f t="shared" si="27"/>
        <v>-10.411369387121654</v>
      </c>
      <c r="M627" s="20">
        <f t="shared" si="28"/>
        <v>-7.5666866744406818</v>
      </c>
      <c r="N627" s="20">
        <f t="shared" si="29"/>
        <v>0</v>
      </c>
    </row>
    <row r="628" spans="10:14" x14ac:dyDescent="0.25">
      <c r="J628" s="20">
        <v>243</v>
      </c>
      <c r="K628" s="20">
        <f t="shared" si="27"/>
        <v>-10.486977051941492</v>
      </c>
      <c r="M628" s="20">
        <f t="shared" si="28"/>
        <v>-7.7122823964436042</v>
      </c>
      <c r="N628" s="20">
        <f t="shared" si="29"/>
        <v>0</v>
      </c>
    </row>
    <row r="629" spans="10:14" x14ac:dyDescent="0.25">
      <c r="J629" s="20">
        <v>244</v>
      </c>
      <c r="K629" s="20">
        <f t="shared" si="27"/>
        <v>-10.559390470378201</v>
      </c>
      <c r="M629" s="20">
        <f t="shared" si="28"/>
        <v>-7.8555290210824005</v>
      </c>
      <c r="N629" s="20">
        <f t="shared" si="29"/>
        <v>0</v>
      </c>
    </row>
    <row r="630" spans="10:14" x14ac:dyDescent="0.25">
      <c r="J630" s="20">
        <v>245</v>
      </c>
      <c r="K630" s="20">
        <f t="shared" si="27"/>
        <v>-10.628587585904073</v>
      </c>
      <c r="M630" s="20">
        <f t="shared" si="28"/>
        <v>-7.9963829166211848</v>
      </c>
      <c r="N630" s="20">
        <f t="shared" si="29"/>
        <v>0</v>
      </c>
    </row>
    <row r="631" spans="10:14" x14ac:dyDescent="0.25">
      <c r="J631" s="20">
        <v>246</v>
      </c>
      <c r="K631" s="20">
        <f t="shared" si="27"/>
        <v>-10.694547321650633</v>
      </c>
      <c r="M631" s="20">
        <f t="shared" si="28"/>
        <v>-8.134801180129605</v>
      </c>
      <c r="N631" s="20">
        <f t="shared" si="29"/>
        <v>0</v>
      </c>
    </row>
    <row r="632" spans="10:14" x14ac:dyDescent="0.25">
      <c r="J632" s="20">
        <v>247</v>
      </c>
      <c r="K632" s="20">
        <f t="shared" si="27"/>
        <v>-10.757249586828481</v>
      </c>
      <c r="M632" s="20">
        <f t="shared" si="28"/>
        <v>-8.2707416505506153</v>
      </c>
      <c r="N632" s="20">
        <f t="shared" si="29"/>
        <v>0</v>
      </c>
    </row>
    <row r="633" spans="10:14" x14ac:dyDescent="0.25">
      <c r="J633" s="20">
        <v>248</v>
      </c>
      <c r="K633" s="20">
        <f t="shared" si="27"/>
        <v>-10.816675282846791</v>
      </c>
      <c r="M633" s="20">
        <f t="shared" si="28"/>
        <v>-8.4041629215424329</v>
      </c>
      <c r="N633" s="20">
        <f t="shared" si="29"/>
        <v>0</v>
      </c>
    </row>
    <row r="634" spans="10:14" x14ac:dyDescent="0.25">
      <c r="J634" s="20">
        <v>249</v>
      </c>
      <c r="K634" s="20">
        <f t="shared" si="27"/>
        <v>-10.872806309130576</v>
      </c>
      <c r="M634" s="20">
        <f t="shared" si="28"/>
        <v>-8.5350243540905844</v>
      </c>
      <c r="N634" s="20">
        <f t="shared" si="29"/>
        <v>0</v>
      </c>
    </row>
    <row r="635" spans="10:14" x14ac:dyDescent="0.25">
      <c r="J635" s="20">
        <v>250</v>
      </c>
      <c r="K635" s="20">
        <f t="shared" si="27"/>
        <v>-10.925625568633963</v>
      </c>
      <c r="M635" s="20">
        <f t="shared" si="28"/>
        <v>-8.6632860888861991</v>
      </c>
      <c r="N635" s="20">
        <f t="shared" si="29"/>
        <v>0</v>
      </c>
    </row>
    <row r="636" spans="10:14" x14ac:dyDescent="0.25">
      <c r="J636" s="20">
        <v>251</v>
      </c>
      <c r="K636" s="20">
        <f t="shared" si="27"/>
        <v>-10.975116973047818</v>
      </c>
      <c r="M636" s="20">
        <f t="shared" si="28"/>
        <v>-8.7889090584667855</v>
      </c>
      <c r="N636" s="20">
        <f t="shared" si="29"/>
        <v>0</v>
      </c>
    </row>
    <row r="637" spans="10:14" x14ac:dyDescent="0.25">
      <c r="J637" s="20">
        <v>252</v>
      </c>
      <c r="K637" s="20">
        <f t="shared" si="27"/>
        <v>-11.021265447700126</v>
      </c>
      <c r="M637" s="20">
        <f t="shared" si="28"/>
        <v>-8.9118549991158904</v>
      </c>
      <c r="N637" s="20">
        <f t="shared" si="29"/>
        <v>0</v>
      </c>
    </row>
    <row r="638" spans="10:14" x14ac:dyDescent="0.25">
      <c r="J638" s="20">
        <v>253</v>
      </c>
      <c r="K638" s="20">
        <f t="shared" si="27"/>
        <v>-11.064056936147596</v>
      </c>
      <c r="M638" s="20">
        <f t="shared" si="28"/>
        <v>-9.03208646251794</v>
      </c>
      <c r="N638" s="20">
        <f t="shared" si="29"/>
        <v>0</v>
      </c>
    </row>
    <row r="639" spans="10:14" x14ac:dyDescent="0.25">
      <c r="J639" s="20">
        <v>254</v>
      </c>
      <c r="K639" s="20">
        <f t="shared" si="27"/>
        <v>-11.103478404457137</v>
      </c>
      <c r="M639" s="20">
        <f t="shared" si="28"/>
        <v>-9.1495668271646462</v>
      </c>
      <c r="N639" s="20">
        <f t="shared" si="29"/>
        <v>0</v>
      </c>
    </row>
    <row r="640" spans="10:14" x14ac:dyDescent="0.25">
      <c r="J640" s="20">
        <v>255</v>
      </c>
      <c r="K640" s="20">
        <f t="shared" si="27"/>
        <v>-11.139517845175888</v>
      </c>
      <c r="M640" s="20">
        <f t="shared" si="28"/>
        <v>-9.2642603095096057</v>
      </c>
      <c r="N640" s="20">
        <f t="shared" si="29"/>
        <v>0</v>
      </c>
    </row>
    <row r="641" spans="10:14" x14ac:dyDescent="0.25">
      <c r="J641" s="20">
        <v>256</v>
      </c>
      <c r="K641" s="20">
        <f t="shared" si="27"/>
        <v>-11.172164280988598</v>
      </c>
      <c r="M641" s="20">
        <f t="shared" si="28"/>
        <v>-9.3761319748676861</v>
      </c>
      <c r="N641" s="20">
        <f t="shared" si="29"/>
        <v>0</v>
      </c>
    </row>
    <row r="642" spans="10:14" x14ac:dyDescent="0.25">
      <c r="J642" s="20">
        <v>257</v>
      </c>
      <c r="K642" s="20">
        <f t="shared" si="27"/>
        <v>-11.201407768061218</v>
      </c>
      <c r="M642" s="20">
        <f t="shared" si="28"/>
        <v>-9.4851477480558746</v>
      </c>
      <c r="N642" s="20">
        <f t="shared" si="29"/>
        <v>0</v>
      </c>
    </row>
    <row r="643" spans="10:14" x14ac:dyDescent="0.25">
      <c r="J643" s="20">
        <v>258</v>
      </c>
      <c r="K643" s="20">
        <f t="shared" si="27"/>
        <v>-11.227239399069701</v>
      </c>
      <c r="M643" s="20">
        <f t="shared" si="28"/>
        <v>-9.5912744237722638</v>
      </c>
      <c r="N643" s="20">
        <f t="shared" si="29"/>
        <v>0</v>
      </c>
    </row>
    <row r="644" spans="10:14" x14ac:dyDescent="0.25">
      <c r="J644" s="20">
        <v>259</v>
      </c>
      <c r="K644" s="20">
        <f t="shared" si="27"/>
        <v>-11.249651305913115</v>
      </c>
      <c r="M644" s="20">
        <f t="shared" si="28"/>
        <v>-9.6944796767100971</v>
      </c>
      <c r="N644" s="20">
        <f t="shared" si="29"/>
        <v>0</v>
      </c>
    </row>
    <row r="645" spans="10:14" x14ac:dyDescent="0.25">
      <c r="J645" s="20">
        <v>260</v>
      </c>
      <c r="K645" s="20">
        <f t="shared" si="27"/>
        <v>-11.268636662110199</v>
      </c>
      <c r="M645" s="20">
        <f t="shared" si="28"/>
        <v>-9.7947320714038018</v>
      </c>
      <c r="N645" s="20">
        <f t="shared" si="29"/>
        <v>0</v>
      </c>
    </row>
    <row r="646" spans="10:14" x14ac:dyDescent="0.25">
      <c r="J646" s="20">
        <v>261</v>
      </c>
      <c r="K646" s="20">
        <f t="shared" si="27"/>
        <v>-11.284189684878642</v>
      </c>
      <c r="M646" s="20">
        <f t="shared" si="28"/>
        <v>-9.8920010718040103</v>
      </c>
      <c r="N646" s="20">
        <f t="shared" si="29"/>
        <v>0</v>
      </c>
    </row>
    <row r="647" spans="10:14" x14ac:dyDescent="0.25">
      <c r="J647" s="20">
        <v>262</v>
      </c>
      <c r="K647" s="20">
        <f t="shared" si="27"/>
        <v>-11.296305636896481</v>
      </c>
      <c r="M647" s="20">
        <f t="shared" si="28"/>
        <v>-9.9862570505785442</v>
      </c>
      <c r="N647" s="20">
        <f t="shared" si="29"/>
        <v>0</v>
      </c>
    </row>
    <row r="648" spans="10:14" x14ac:dyDescent="0.25">
      <c r="J648" s="20">
        <v>263</v>
      </c>
      <c r="K648" s="20">
        <f t="shared" si="27"/>
        <v>-11.304980827745045</v>
      </c>
      <c r="M648" s="20">
        <f t="shared" si="28"/>
        <v>-10.077471298136652</v>
      </c>
      <c r="N648" s="20">
        <f t="shared" si="29"/>
        <v>0</v>
      </c>
    </row>
    <row r="649" spans="10:14" x14ac:dyDescent="0.25">
      <c r="J649" s="20">
        <v>264</v>
      </c>
      <c r="K649" s="20">
        <f t="shared" si="27"/>
        <v>-11.310212615033025</v>
      </c>
      <c r="M649" s="20">
        <f t="shared" si="28"/>
        <v>-10.165616031373727</v>
      </c>
      <c r="N649" s="20">
        <f t="shared" si="29"/>
        <v>0</v>
      </c>
    </row>
    <row r="650" spans="10:14" x14ac:dyDescent="0.25">
      <c r="J650" s="20">
        <v>265</v>
      </c>
      <c r="K650" s="20">
        <f t="shared" si="27"/>
        <v>-11.311999405201332</v>
      </c>
      <c r="M650" s="20">
        <f t="shared" si="28"/>
        <v>-10.250664402133829</v>
      </c>
      <c r="N650" s="20">
        <f t="shared" si="29"/>
        <v>0</v>
      </c>
    </row>
    <row r="651" spans="10:14" x14ac:dyDescent="0.25">
      <c r="J651" s="20">
        <v>266</v>
      </c>
      <c r="K651" s="20">
        <f t="shared" si="27"/>
        <v>-11.310340654008476</v>
      </c>
      <c r="M651" s="20">
        <f t="shared" si="28"/>
        <v>-10.332590505387389</v>
      </c>
      <c r="N651" s="20">
        <f t="shared" si="29"/>
        <v>0</v>
      </c>
    </row>
    <row r="652" spans="10:14" x14ac:dyDescent="0.25">
      <c r="J652" s="20">
        <v>267</v>
      </c>
      <c r="K652" s="20">
        <f t="shared" si="27"/>
        <v>-11.305236866696335</v>
      </c>
      <c r="M652" s="20">
        <f t="shared" si="28"/>
        <v>-10.411369387121654</v>
      </c>
      <c r="N652" s="20">
        <f t="shared" si="29"/>
        <v>0</v>
      </c>
    </row>
    <row r="653" spans="10:14" x14ac:dyDescent="0.25">
      <c r="J653" s="20">
        <v>268</v>
      </c>
      <c r="K653" s="20">
        <f t="shared" si="27"/>
        <v>-11.296689597836268</v>
      </c>
      <c r="M653" s="20">
        <f t="shared" si="28"/>
        <v>-10.486977051941492</v>
      </c>
      <c r="N653" s="20">
        <f t="shared" si="29"/>
        <v>0</v>
      </c>
    </row>
    <row r="654" spans="10:14" x14ac:dyDescent="0.25">
      <c r="J654" s="20">
        <v>269</v>
      </c>
      <c r="K654" s="20">
        <f t="shared" si="27"/>
        <v>-11.284701450855602</v>
      </c>
      <c r="M654" s="20">
        <f t="shared" si="28"/>
        <v>-10.559390470378201</v>
      </c>
      <c r="N654" s="20">
        <f t="shared" si="29"/>
        <v>0</v>
      </c>
    </row>
    <row r="655" spans="10:14" x14ac:dyDescent="0.25">
      <c r="J655" s="20">
        <v>270</v>
      </c>
      <c r="K655" s="20">
        <f t="shared" si="27"/>
        <v>-11.269276077244649</v>
      </c>
      <c r="M655" s="20">
        <f t="shared" si="28"/>
        <v>-10.628587585904073</v>
      </c>
      <c r="N655" s="20">
        <f t="shared" si="29"/>
        <v>0</v>
      </c>
    </row>
    <row r="656" spans="10:14" x14ac:dyDescent="0.25">
      <c r="J656" s="20">
        <v>271</v>
      </c>
      <c r="K656" s="20">
        <f t="shared" si="27"/>
        <v>-11.250418175444503</v>
      </c>
      <c r="M656" s="20">
        <f t="shared" si="28"/>
        <v>-10.694547321650633</v>
      </c>
      <c r="N656" s="20">
        <f t="shared" si="29"/>
        <v>0</v>
      </c>
    </row>
    <row r="657" spans="10:14" x14ac:dyDescent="0.25">
      <c r="J657" s="20">
        <v>272</v>
      </c>
      <c r="K657" s="20">
        <f t="shared" si="27"/>
        <v>-11.228133489415915</v>
      </c>
      <c r="M657" s="20">
        <f t="shared" si="28"/>
        <v>-10.757249586828481</v>
      </c>
      <c r="N657" s="20">
        <f t="shared" si="29"/>
        <v>0</v>
      </c>
    </row>
    <row r="658" spans="10:14" x14ac:dyDescent="0.25">
      <c r="J658" s="20">
        <v>273</v>
      </c>
      <c r="K658" s="20">
        <f t="shared" si="27"/>
        <v>-11.202428806889742</v>
      </c>
      <c r="M658" s="20">
        <f t="shared" si="28"/>
        <v>-10.816675282846791</v>
      </c>
      <c r="N658" s="20">
        <f t="shared" si="29"/>
        <v>0</v>
      </c>
    </row>
    <row r="659" spans="10:14" x14ac:dyDescent="0.25">
      <c r="J659" s="20">
        <v>274</v>
      </c>
      <c r="K659" s="20">
        <f t="shared" si="27"/>
        <v>-11.173311957299459</v>
      </c>
      <c r="M659" s="20">
        <f t="shared" si="28"/>
        <v>-10.872806309130576</v>
      </c>
      <c r="N659" s="20">
        <f t="shared" si="29"/>
        <v>0</v>
      </c>
    </row>
    <row r="660" spans="10:14" x14ac:dyDescent="0.25">
      <c r="J660" s="20">
        <v>275</v>
      </c>
      <c r="K660" s="20">
        <f t="shared" si="27"/>
        <v>-11.140791809396383</v>
      </c>
      <c r="M660" s="20">
        <f t="shared" si="28"/>
        <v>-10.925625568633963</v>
      </c>
      <c r="N660" s="20">
        <f t="shared" si="29"/>
        <v>0</v>
      </c>
    </row>
    <row r="661" spans="10:14" x14ac:dyDescent="0.25">
      <c r="J661" s="20">
        <v>276</v>
      </c>
      <c r="K661" s="20">
        <f t="shared" si="27"/>
        <v>-11.104878268548308</v>
      </c>
      <c r="M661" s="20">
        <f t="shared" si="28"/>
        <v>-10.975116973047818</v>
      </c>
      <c r="N661" s="20">
        <f t="shared" si="29"/>
        <v>0</v>
      </c>
    </row>
    <row r="662" spans="10:14" x14ac:dyDescent="0.25">
      <c r="J662" s="20">
        <v>277</v>
      </c>
      <c r="K662" s="20">
        <f t="shared" si="27"/>
        <v>-11.065582273722439</v>
      </c>
      <c r="M662" s="20">
        <f t="shared" si="28"/>
        <v>-11.021265447700126</v>
      </c>
      <c r="N662" s="20">
        <f t="shared" si="29"/>
        <v>0</v>
      </c>
    </row>
    <row r="663" spans="10:14" x14ac:dyDescent="0.25">
      <c r="J663" s="20">
        <v>278</v>
      </c>
      <c r="K663" s="20">
        <f t="shared" si="27"/>
        <v>-11.022915794153439</v>
      </c>
      <c r="M663" s="20">
        <f t="shared" si="28"/>
        <v>-11.064056936147601</v>
      </c>
      <c r="N663" s="20">
        <f t="shared" si="29"/>
        <v>0</v>
      </c>
    </row>
    <row r="664" spans="10:14" x14ac:dyDescent="0.25">
      <c r="J664" s="20">
        <v>279</v>
      </c>
      <c r="K664" s="20">
        <f t="shared" si="27"/>
        <v>-10.97689182569774</v>
      </c>
      <c r="M664" s="20">
        <f t="shared" si="28"/>
        <v>-11.103478404457137</v>
      </c>
      <c r="N664" s="20">
        <f t="shared" si="29"/>
        <v>0</v>
      </c>
    </row>
    <row r="665" spans="10:14" x14ac:dyDescent="0.25">
      <c r="J665" s="20">
        <v>280</v>
      </c>
      <c r="K665" s="20">
        <f t="shared" si="27"/>
        <v>-10.927524386875069</v>
      </c>
      <c r="M665" s="20">
        <f t="shared" si="28"/>
        <v>-11.139517845175888</v>
      </c>
      <c r="N665" s="20">
        <f t="shared" si="29"/>
        <v>0</v>
      </c>
    </row>
    <row r="666" spans="10:14" x14ac:dyDescent="0.25">
      <c r="J666" s="20">
        <v>281</v>
      </c>
      <c r="K666" s="20">
        <f t="shared" ref="K666:K729" si="30">$L$7*1.414*SIN(J666*2*3.1415/360+$N$7*2*3.1415/360)</f>
        <v>-10.874828514598546</v>
      </c>
      <c r="M666" s="20">
        <f t="shared" ref="M666:M729" si="31">$L$8*1.414*SIN(J666*2*3.1415/360+$N$8*2*3.1415/360)</f>
        <v>-11.1721642809886</v>
      </c>
      <c r="N666" s="20">
        <f t="shared" ref="N666:N729" si="32">IF($O$10,K666*M666,0)</f>
        <v>0</v>
      </c>
    </row>
    <row r="667" spans="10:14" x14ac:dyDescent="0.25">
      <c r="J667" s="20">
        <v>282</v>
      </c>
      <c r="K667" s="20">
        <f t="shared" si="30"/>
        <v>-10.818820259594592</v>
      </c>
      <c r="M667" s="20">
        <f t="shared" si="31"/>
        <v>-11.201407768061218</v>
      </c>
      <c r="N667" s="20">
        <f t="shared" si="32"/>
        <v>0</v>
      </c>
    </row>
    <row r="668" spans="10:14" x14ac:dyDescent="0.25">
      <c r="J668" s="20">
        <v>283</v>
      </c>
      <c r="K668" s="20">
        <f t="shared" si="30"/>
        <v>-10.759516681513951</v>
      </c>
      <c r="M668" s="20">
        <f t="shared" si="31"/>
        <v>-11.227239399069701</v>
      </c>
      <c r="N668" s="20">
        <f t="shared" si="32"/>
        <v>0</v>
      </c>
    </row>
    <row r="669" spans="10:14" x14ac:dyDescent="0.25">
      <c r="J669" s="20">
        <v>284</v>
      </c>
      <c r="K669" s="20">
        <f t="shared" si="30"/>
        <v>-10.696935843735501</v>
      </c>
      <c r="M669" s="20">
        <f t="shared" si="31"/>
        <v>-11.249651305913115</v>
      </c>
      <c r="N669" s="20">
        <f t="shared" si="32"/>
        <v>0</v>
      </c>
    </row>
    <row r="670" spans="10:14" x14ac:dyDescent="0.25">
      <c r="J670" s="20">
        <v>285</v>
      </c>
      <c r="K670" s="20">
        <f t="shared" si="30"/>
        <v>-10.63109680786428</v>
      </c>
      <c r="M670" s="20">
        <f t="shared" si="31"/>
        <v>-11.2686366621102</v>
      </c>
      <c r="N670" s="20">
        <f t="shared" si="32"/>
        <v>0</v>
      </c>
    </row>
    <row r="671" spans="10:14" x14ac:dyDescent="0.25">
      <c r="J671" s="20">
        <v>286</v>
      </c>
      <c r="K671" s="20">
        <f t="shared" si="30"/>
        <v>-10.562019627925526</v>
      </c>
      <c r="M671" s="20">
        <f t="shared" si="31"/>
        <v>-11.284189684878644</v>
      </c>
      <c r="N671" s="20">
        <f t="shared" si="32"/>
        <v>0</v>
      </c>
    </row>
    <row r="672" spans="10:14" x14ac:dyDescent="0.25">
      <c r="J672" s="20">
        <v>287</v>
      </c>
      <c r="K672" s="20">
        <f t="shared" si="30"/>
        <v>-10.489725344256311</v>
      </c>
      <c r="M672" s="20">
        <f t="shared" si="31"/>
        <v>-11.296305636896481</v>
      </c>
      <c r="N672" s="20">
        <f t="shared" si="32"/>
        <v>0</v>
      </c>
    </row>
    <row r="673" spans="10:14" x14ac:dyDescent="0.25">
      <c r="J673" s="20">
        <v>288</v>
      </c>
      <c r="K673" s="20">
        <f t="shared" si="30"/>
        <v>-10.414235977096872</v>
      </c>
      <c r="M673" s="20">
        <f t="shared" si="31"/>
        <v>-11.304980827745045</v>
      </c>
      <c r="N673" s="20">
        <f t="shared" si="32"/>
        <v>0</v>
      </c>
    </row>
    <row r="674" spans="10:14" x14ac:dyDescent="0.25">
      <c r="J674" s="20">
        <v>289</v>
      </c>
      <c r="K674" s="20">
        <f t="shared" si="30"/>
        <v>-10.335574519883448</v>
      </c>
      <c r="M674" s="20">
        <f t="shared" si="31"/>
        <v>-11.310212615033025</v>
      </c>
      <c r="N674" s="20">
        <f t="shared" si="32"/>
        <v>0</v>
      </c>
    </row>
    <row r="675" spans="10:14" x14ac:dyDescent="0.25">
      <c r="J675" s="20">
        <v>290</v>
      </c>
      <c r="K675" s="20">
        <f t="shared" si="30"/>
        <v>-10.253764932244612</v>
      </c>
      <c r="M675" s="20">
        <f t="shared" si="31"/>
        <v>-11.311999405201332</v>
      </c>
      <c r="N675" s="20">
        <f t="shared" si="32"/>
        <v>0</v>
      </c>
    </row>
    <row r="676" spans="10:14" x14ac:dyDescent="0.25">
      <c r="J676" s="20">
        <v>291</v>
      </c>
      <c r="K676" s="20">
        <f t="shared" si="30"/>
        <v>-10.168832132703436</v>
      </c>
      <c r="M676" s="20">
        <f t="shared" si="31"/>
        <v>-11.310340654008476</v>
      </c>
      <c r="N676" s="20">
        <f t="shared" si="32"/>
        <v>0</v>
      </c>
    </row>
    <row r="677" spans="10:14" x14ac:dyDescent="0.25">
      <c r="J677" s="20">
        <v>292</v>
      </c>
      <c r="K677" s="20">
        <f t="shared" si="30"/>
        <v>-10.080801991087439</v>
      </c>
      <c r="M677" s="20">
        <f t="shared" si="31"/>
        <v>-11.305236866696335</v>
      </c>
      <c r="N677" s="20">
        <f t="shared" si="32"/>
        <v>0</v>
      </c>
    </row>
    <row r="678" spans="10:14" x14ac:dyDescent="0.25">
      <c r="J678" s="20">
        <v>293</v>
      </c>
      <c r="K678" s="20">
        <f t="shared" si="30"/>
        <v>-9.9897013206489209</v>
      </c>
      <c r="M678" s="20">
        <f t="shared" si="31"/>
        <v>-11.296689597836266</v>
      </c>
      <c r="N678" s="20">
        <f t="shared" si="32"/>
        <v>0</v>
      </c>
    </row>
    <row r="679" spans="10:14" x14ac:dyDescent="0.25">
      <c r="J679" s="20">
        <v>294</v>
      </c>
      <c r="K679" s="20">
        <f t="shared" si="30"/>
        <v>-9.8955578698978393</v>
      </c>
      <c r="M679" s="20">
        <f t="shared" si="31"/>
        <v>-11.284701450855602</v>
      </c>
      <c r="N679" s="20">
        <f t="shared" si="32"/>
        <v>0</v>
      </c>
    </row>
    <row r="680" spans="10:14" x14ac:dyDescent="0.25">
      <c r="J680" s="20">
        <v>295</v>
      </c>
      <c r="K680" s="20">
        <f t="shared" si="30"/>
        <v>-9.7984003141498253</v>
      </c>
      <c r="M680" s="20">
        <f t="shared" si="31"/>
        <v>-11.269276077244649</v>
      </c>
      <c r="N680" s="20">
        <f t="shared" si="32"/>
        <v>0</v>
      </c>
    </row>
    <row r="681" spans="10:14" x14ac:dyDescent="0.25">
      <c r="J681" s="20">
        <v>296</v>
      </c>
      <c r="K681" s="20">
        <f t="shared" si="30"/>
        <v>-9.6982582467919318</v>
      </c>
      <c r="M681" s="20">
        <f t="shared" si="31"/>
        <v>-11.250418175444503</v>
      </c>
      <c r="N681" s="20">
        <f t="shared" si="32"/>
        <v>0</v>
      </c>
    </row>
    <row r="682" spans="10:14" x14ac:dyDescent="0.25">
      <c r="J682" s="20">
        <v>297</v>
      </c>
      <c r="K682" s="20">
        <f t="shared" si="30"/>
        <v>-9.5951621702687628</v>
      </c>
      <c r="M682" s="20">
        <f t="shared" si="31"/>
        <v>-11.228133489415914</v>
      </c>
      <c r="N682" s="20">
        <f t="shared" si="32"/>
        <v>0</v>
      </c>
    </row>
    <row r="683" spans="10:14" x14ac:dyDescent="0.25">
      <c r="J683" s="20">
        <v>298</v>
      </c>
      <c r="K683" s="20">
        <f t="shared" si="30"/>
        <v>-9.4891434867916509</v>
      </c>
      <c r="M683" s="20">
        <f t="shared" si="31"/>
        <v>-11.202428806889738</v>
      </c>
      <c r="N683" s="20">
        <f t="shared" si="32"/>
        <v>0</v>
      </c>
    </row>
    <row r="684" spans="10:14" x14ac:dyDescent="0.25">
      <c r="J684" s="20">
        <v>299</v>
      </c>
      <c r="K684" s="20">
        <f t="shared" si="30"/>
        <v>-9.380234488773791</v>
      </c>
      <c r="M684" s="20">
        <f t="shared" si="31"/>
        <v>-11.173311957299459</v>
      </c>
      <c r="N684" s="20">
        <f t="shared" si="32"/>
        <v>0</v>
      </c>
    </row>
    <row r="685" spans="10:14" x14ac:dyDescent="0.25">
      <c r="J685" s="20">
        <v>300</v>
      </c>
      <c r="K685" s="20">
        <f t="shared" si="30"/>
        <v>-9.2684683489942614</v>
      </c>
      <c r="M685" s="20">
        <f t="shared" si="31"/>
        <v>-11.140791809396383</v>
      </c>
      <c r="N685" s="20">
        <f t="shared" si="32"/>
        <v>0</v>
      </c>
    </row>
    <row r="686" spans="10:14" x14ac:dyDescent="0.25">
      <c r="J686" s="20">
        <v>301</v>
      </c>
      <c r="K686" s="20">
        <f t="shared" si="30"/>
        <v>-9.153879110493877</v>
      </c>
      <c r="M686" s="20">
        <f t="shared" si="31"/>
        <v>-11.104878268548308</v>
      </c>
      <c r="N686" s="20">
        <f t="shared" si="32"/>
        <v>0</v>
      </c>
    </row>
    <row r="687" spans="10:14" x14ac:dyDescent="0.25">
      <c r="J687" s="20">
        <v>302</v>
      </c>
      <c r="K687" s="20">
        <f t="shared" si="30"/>
        <v>-9.03650167620596</v>
      </c>
      <c r="M687" s="20">
        <f t="shared" si="31"/>
        <v>-11.065582273722436</v>
      </c>
      <c r="N687" s="20">
        <f t="shared" si="32"/>
        <v>0</v>
      </c>
    </row>
    <row r="688" spans="10:14" x14ac:dyDescent="0.25">
      <c r="J688" s="20">
        <v>303</v>
      </c>
      <c r="K688" s="20">
        <f t="shared" si="30"/>
        <v>-8.9163717983251551</v>
      </c>
      <c r="M688" s="20">
        <f t="shared" si="31"/>
        <v>-11.022915794153439</v>
      </c>
      <c r="N688" s="20">
        <f t="shared" si="32"/>
        <v>0</v>
      </c>
    </row>
    <row r="689" spans="10:14" x14ac:dyDescent="0.25">
      <c r="J689" s="20">
        <v>304</v>
      </c>
      <c r="K689" s="20">
        <f t="shared" si="30"/>
        <v>-8.7935260674176376</v>
      </c>
      <c r="M689" s="20">
        <f t="shared" si="31"/>
        <v>-10.97689182569774</v>
      </c>
      <c r="N689" s="20">
        <f t="shared" si="32"/>
        <v>0</v>
      </c>
    </row>
    <row r="690" spans="10:14" x14ac:dyDescent="0.25">
      <c r="J690" s="20">
        <v>305</v>
      </c>
      <c r="K690" s="20">
        <f t="shared" si="30"/>
        <v>-8.6680019012759502</v>
      </c>
      <c r="M690" s="20">
        <f t="shared" si="31"/>
        <v>-10.927524386875064</v>
      </c>
      <c r="N690" s="20">
        <f t="shared" si="32"/>
        <v>0</v>
      </c>
    </row>
    <row r="691" spans="10:14" x14ac:dyDescent="0.25">
      <c r="J691" s="20">
        <v>306</v>
      </c>
      <c r="K691" s="20">
        <f t="shared" si="30"/>
        <v>-8.5398375335218422</v>
      </c>
      <c r="M691" s="20">
        <f t="shared" si="31"/>
        <v>-10.874828514598546</v>
      </c>
      <c r="N691" s="20">
        <f t="shared" si="32"/>
        <v>0</v>
      </c>
    </row>
    <row r="692" spans="10:14" x14ac:dyDescent="0.25">
      <c r="J692" s="20">
        <v>307</v>
      </c>
      <c r="K692" s="20">
        <f t="shared" si="30"/>
        <v>-8.4090720019605776</v>
      </c>
      <c r="M692" s="20">
        <f t="shared" si="31"/>
        <v>-10.818820259594592</v>
      </c>
      <c r="N692" s="20">
        <f t="shared" si="32"/>
        <v>0</v>
      </c>
    </row>
    <row r="693" spans="10:14" x14ac:dyDescent="0.25">
      <c r="J693" s="20">
        <v>308</v>
      </c>
      <c r="K693" s="20">
        <f t="shared" si="30"/>
        <v>-8.275745136690384</v>
      </c>
      <c r="M693" s="20">
        <f t="shared" si="31"/>
        <v>-10.759516681513951</v>
      </c>
      <c r="N693" s="20">
        <f t="shared" si="32"/>
        <v>0</v>
      </c>
    </row>
    <row r="694" spans="10:14" x14ac:dyDescent="0.25">
      <c r="J694" s="20">
        <v>309</v>
      </c>
      <c r="K694" s="20">
        <f t="shared" si="30"/>
        <v>-8.1398975479705573</v>
      </c>
      <c r="M694" s="20">
        <f t="shared" si="31"/>
        <v>-10.696935843735496</v>
      </c>
      <c r="N694" s="20">
        <f t="shared" si="32"/>
        <v>0</v>
      </c>
    </row>
    <row r="695" spans="10:14" x14ac:dyDescent="0.25">
      <c r="J695" s="20">
        <v>310</v>
      </c>
      <c r="K695" s="20">
        <f t="shared" si="30"/>
        <v>-8.0015706138518876</v>
      </c>
      <c r="M695" s="20">
        <f t="shared" si="31"/>
        <v>-10.63109680786428</v>
      </c>
      <c r="N695" s="20">
        <f t="shared" si="32"/>
        <v>0</v>
      </c>
    </row>
    <row r="696" spans="10:14" x14ac:dyDescent="0.25">
      <c r="J696" s="20">
        <v>311</v>
      </c>
      <c r="K696" s="20">
        <f t="shared" si="30"/>
        <v>-7.8608064675732132</v>
      </c>
      <c r="M696" s="20">
        <f t="shared" si="31"/>
        <v>-10.562019627925526</v>
      </c>
      <c r="N696" s="20">
        <f t="shared" si="32"/>
        <v>0</v>
      </c>
    </row>
    <row r="697" spans="10:14" x14ac:dyDescent="0.25">
      <c r="J697" s="20">
        <v>312</v>
      </c>
      <c r="K697" s="20">
        <f t="shared" si="30"/>
        <v>-7.717647984728023</v>
      </c>
      <c r="M697" s="20">
        <f t="shared" si="31"/>
        <v>-10.489725344256311</v>
      </c>
      <c r="N697" s="20">
        <f t="shared" si="32"/>
        <v>0</v>
      </c>
    </row>
    <row r="698" spans="10:14" x14ac:dyDescent="0.25">
      <c r="J698" s="20">
        <v>313</v>
      </c>
      <c r="K698" s="20">
        <f t="shared" si="30"/>
        <v>-7.5721387702049237</v>
      </c>
      <c r="M698" s="20">
        <f t="shared" si="31"/>
        <v>-10.414235977096872</v>
      </c>
      <c r="N698" s="20">
        <f t="shared" si="32"/>
        <v>0</v>
      </c>
    </row>
    <row r="699" spans="10:14" x14ac:dyDescent="0.25">
      <c r="J699" s="20">
        <v>314</v>
      </c>
      <c r="K699" s="20">
        <f t="shared" si="30"/>
        <v>-7.4243231449059319</v>
      </c>
      <c r="M699" s="20">
        <f t="shared" si="31"/>
        <v>-10.335574519883441</v>
      </c>
      <c r="N699" s="20">
        <f t="shared" si="32"/>
        <v>0</v>
      </c>
    </row>
    <row r="700" spans="10:14" x14ac:dyDescent="0.25">
      <c r="J700" s="20">
        <v>315</v>
      </c>
      <c r="K700" s="20">
        <f t="shared" si="30"/>
        <v>-7.2742461322466587</v>
      </c>
      <c r="M700" s="20">
        <f t="shared" si="31"/>
        <v>-10.253764932244612</v>
      </c>
      <c r="N700" s="20">
        <f t="shared" si="32"/>
        <v>0</v>
      </c>
    </row>
    <row r="701" spans="10:14" x14ac:dyDescent="0.25">
      <c r="J701" s="20">
        <v>316</v>
      </c>
      <c r="K701" s="20">
        <f t="shared" si="30"/>
        <v>-7.1219534444425827</v>
      </c>
      <c r="M701" s="20">
        <f t="shared" si="31"/>
        <v>-10.168832132703436</v>
      </c>
      <c r="N701" s="20">
        <f t="shared" si="32"/>
        <v>0</v>
      </c>
    </row>
    <row r="702" spans="10:14" x14ac:dyDescent="0.25">
      <c r="J702" s="20">
        <v>317</v>
      </c>
      <c r="K702" s="20">
        <f t="shared" si="30"/>
        <v>-6.9674914685855205</v>
      </c>
      <c r="M702" s="20">
        <f t="shared" si="31"/>
        <v>-10.080801991087439</v>
      </c>
      <c r="N702" s="20">
        <f t="shared" si="32"/>
        <v>0</v>
      </c>
    </row>
    <row r="703" spans="10:14" x14ac:dyDescent="0.25">
      <c r="J703" s="20">
        <v>318</v>
      </c>
      <c r="K703" s="20">
        <f t="shared" si="30"/>
        <v>-6.8109072525144621</v>
      </c>
      <c r="M703" s="20">
        <f t="shared" si="31"/>
        <v>-9.9897013206489209</v>
      </c>
      <c r="N703" s="20">
        <f t="shared" si="32"/>
        <v>0</v>
      </c>
    </row>
    <row r="704" spans="10:14" x14ac:dyDescent="0.25">
      <c r="J704" s="20">
        <v>319</v>
      </c>
      <c r="K704" s="20">
        <f t="shared" si="30"/>
        <v>-6.6522484904851718</v>
      </c>
      <c r="M704" s="20">
        <f t="shared" si="31"/>
        <v>-9.8955578698978393</v>
      </c>
      <c r="N704" s="20">
        <f t="shared" si="32"/>
        <v>0</v>
      </c>
    </row>
    <row r="705" spans="10:14" x14ac:dyDescent="0.25">
      <c r="J705" s="20">
        <v>320</v>
      </c>
      <c r="K705" s="20">
        <f t="shared" si="30"/>
        <v>-6.4915635086429315</v>
      </c>
      <c r="M705" s="20">
        <f t="shared" si="31"/>
        <v>-9.7984003141498253</v>
      </c>
      <c r="N705" s="20">
        <f t="shared" si="32"/>
        <v>0</v>
      </c>
    </row>
    <row r="706" spans="10:14" x14ac:dyDescent="0.25">
      <c r="J706" s="20">
        <v>321</v>
      </c>
      <c r="K706" s="20">
        <f t="shared" si="30"/>
        <v>-6.3289012503028363</v>
      </c>
      <c r="M706" s="20">
        <f t="shared" si="31"/>
        <v>-9.6982582467919318</v>
      </c>
      <c r="N706" s="20">
        <f t="shared" si="32"/>
        <v>0</v>
      </c>
    </row>
    <row r="707" spans="10:14" x14ac:dyDescent="0.25">
      <c r="J707" s="20">
        <v>322</v>
      </c>
      <c r="K707" s="20">
        <f t="shared" si="30"/>
        <v>-6.1643112610420312</v>
      </c>
      <c r="M707" s="20">
        <f t="shared" si="31"/>
        <v>-9.5951621702687628</v>
      </c>
      <c r="N707" s="20">
        <f t="shared" si="32"/>
        <v>0</v>
      </c>
    </row>
    <row r="708" spans="10:14" x14ac:dyDescent="0.25">
      <c r="J708" s="20">
        <v>323</v>
      </c>
      <c r="K708" s="20">
        <f t="shared" si="30"/>
        <v>-5.9978436736085063</v>
      </c>
      <c r="M708" s="20">
        <f t="shared" si="31"/>
        <v>-9.4891434867916509</v>
      </c>
      <c r="N708" s="20">
        <f t="shared" si="32"/>
        <v>0</v>
      </c>
    </row>
    <row r="709" spans="10:14" x14ac:dyDescent="0.25">
      <c r="J709" s="20">
        <v>324</v>
      </c>
      <c r="K709" s="20">
        <f t="shared" si="30"/>
        <v>-5.8295491926511094</v>
      </c>
      <c r="M709" s="20">
        <f t="shared" si="31"/>
        <v>-9.380234488773791</v>
      </c>
      <c r="N709" s="20">
        <f t="shared" si="32"/>
        <v>0</v>
      </c>
    </row>
    <row r="710" spans="10:14" x14ac:dyDescent="0.25">
      <c r="J710" s="20">
        <v>325</v>
      </c>
      <c r="K710" s="20">
        <f t="shared" si="30"/>
        <v>-5.6594790792753633</v>
      </c>
      <c r="M710" s="20">
        <f t="shared" si="31"/>
        <v>-9.2684683489942614</v>
      </c>
      <c r="N710" s="20">
        <f t="shared" si="32"/>
        <v>0</v>
      </c>
    </row>
    <row r="711" spans="10:14" x14ac:dyDescent="0.25">
      <c r="J711" s="20">
        <v>326</v>
      </c>
      <c r="K711" s="20">
        <f t="shared" si="30"/>
        <v>-5.4876851354297242</v>
      </c>
      <c r="M711" s="20">
        <f t="shared" si="31"/>
        <v>-9.153879110493877</v>
      </c>
      <c r="N711" s="20">
        <f t="shared" si="32"/>
        <v>0</v>
      </c>
    </row>
    <row r="712" spans="10:14" x14ac:dyDescent="0.25">
      <c r="J712" s="20">
        <v>327</v>
      </c>
      <c r="K712" s="20">
        <f t="shared" si="30"/>
        <v>-5.3142196881270856</v>
      </c>
      <c r="M712" s="20">
        <f t="shared" si="31"/>
        <v>-9.03650167620596</v>
      </c>
      <c r="N712" s="20">
        <f t="shared" si="32"/>
        <v>0</v>
      </c>
    </row>
    <row r="713" spans="10:14" x14ac:dyDescent="0.25">
      <c r="J713" s="20">
        <v>328</v>
      </c>
      <c r="K713" s="20">
        <f t="shared" si="30"/>
        <v>-5.1391355735065254</v>
      </c>
      <c r="M713" s="20">
        <f t="shared" si="31"/>
        <v>-8.9163717983251551</v>
      </c>
      <c r="N713" s="20">
        <f t="shared" si="32"/>
        <v>0</v>
      </c>
    </row>
    <row r="714" spans="10:14" x14ac:dyDescent="0.25">
      <c r="J714" s="20">
        <v>329</v>
      </c>
      <c r="K714" s="20">
        <f t="shared" si="30"/>
        <v>-4.9624861207397117</v>
      </c>
      <c r="M714" s="20">
        <f t="shared" si="31"/>
        <v>-8.7935260674176376</v>
      </c>
      <c r="N714" s="20">
        <f t="shared" si="32"/>
        <v>0</v>
      </c>
    </row>
    <row r="715" spans="10:14" x14ac:dyDescent="0.25">
      <c r="J715" s="20">
        <v>330</v>
      </c>
      <c r="K715" s="20">
        <f t="shared" si="30"/>
        <v>-4.7843251357874257</v>
      </c>
      <c r="M715" s="20">
        <f t="shared" si="31"/>
        <v>-8.6680019012759502</v>
      </c>
      <c r="N715" s="20">
        <f t="shared" si="32"/>
        <v>0</v>
      </c>
    </row>
    <row r="716" spans="10:14" x14ac:dyDescent="0.25">
      <c r="J716" s="20">
        <v>331</v>
      </c>
      <c r="K716" s="20">
        <f t="shared" si="30"/>
        <v>-4.6047068850105637</v>
      </c>
      <c r="M716" s="20">
        <f t="shared" si="31"/>
        <v>-8.5398375335218422</v>
      </c>
      <c r="N716" s="20">
        <f t="shared" si="32"/>
        <v>0</v>
      </c>
    </row>
    <row r="717" spans="10:14" x14ac:dyDescent="0.25">
      <c r="J717" s="20">
        <v>332</v>
      </c>
      <c r="K717" s="20">
        <f t="shared" si="30"/>
        <v>-4.4236860786412011</v>
      </c>
      <c r="M717" s="20">
        <f t="shared" si="31"/>
        <v>-8.4090720019605776</v>
      </c>
      <c r="N717" s="20">
        <f t="shared" si="32"/>
        <v>0</v>
      </c>
    </row>
    <row r="718" spans="10:14" x14ac:dyDescent="0.25">
      <c r="J718" s="20">
        <v>333</v>
      </c>
      <c r="K718" s="20">
        <f t="shared" si="30"/>
        <v>-4.2413178541181589</v>
      </c>
      <c r="M718" s="20">
        <f t="shared" si="31"/>
        <v>-8.275745136690384</v>
      </c>
      <c r="N718" s="20">
        <f t="shared" si="32"/>
        <v>0</v>
      </c>
    </row>
    <row r="719" spans="10:14" x14ac:dyDescent="0.25">
      <c r="J719" s="20">
        <v>334</v>
      </c>
      <c r="K719" s="20">
        <f t="shared" si="30"/>
        <v>-4.0576577592927467</v>
      </c>
      <c r="M719" s="20">
        <f t="shared" si="31"/>
        <v>-8.1398975479705573</v>
      </c>
      <c r="N719" s="20">
        <f t="shared" si="32"/>
        <v>0</v>
      </c>
    </row>
    <row r="720" spans="10:14" x14ac:dyDescent="0.25">
      <c r="J720" s="20">
        <v>335</v>
      </c>
      <c r="K720" s="20">
        <f t="shared" si="30"/>
        <v>-3.8727617355091999</v>
      </c>
      <c r="M720" s="20">
        <f t="shared" si="31"/>
        <v>-8.0015706138518876</v>
      </c>
      <c r="N720" s="20">
        <f t="shared" si="32"/>
        <v>0</v>
      </c>
    </row>
    <row r="721" spans="10:14" x14ac:dyDescent="0.25">
      <c r="J721" s="20">
        <v>336</v>
      </c>
      <c r="K721" s="20">
        <f t="shared" si="30"/>
        <v>-3.6866861005655336</v>
      </c>
      <c r="M721" s="20">
        <f t="shared" si="31"/>
        <v>-7.8608064675731999</v>
      </c>
      <c r="N721" s="20">
        <f t="shared" si="32"/>
        <v>0</v>
      </c>
    </row>
    <row r="722" spans="10:14" x14ac:dyDescent="0.25">
      <c r="J722" s="20">
        <v>337</v>
      </c>
      <c r="K722" s="20">
        <f t="shared" si="30"/>
        <v>-3.4994875315595584</v>
      </c>
      <c r="M722" s="20">
        <f t="shared" si="31"/>
        <v>-7.717647984728023</v>
      </c>
      <c r="N722" s="20">
        <f t="shared" si="32"/>
        <v>0</v>
      </c>
    </row>
    <row r="723" spans="10:14" x14ac:dyDescent="0.25">
      <c r="J723" s="20">
        <v>338</v>
      </c>
      <c r="K723" s="20">
        <f t="shared" si="30"/>
        <v>-3.3112230476254654</v>
      </c>
      <c r="M723" s="20">
        <f t="shared" si="31"/>
        <v>-7.5721387702049237</v>
      </c>
      <c r="N723" s="20">
        <f t="shared" si="32"/>
        <v>0</v>
      </c>
    </row>
    <row r="724" spans="10:14" x14ac:dyDescent="0.25">
      <c r="J724" s="20">
        <v>339</v>
      </c>
      <c r="K724" s="20">
        <f t="shared" si="30"/>
        <v>-3.1219499925663259</v>
      </c>
      <c r="M724" s="20">
        <f t="shared" si="31"/>
        <v>-7.4243231449059319</v>
      </c>
      <c r="N724" s="20">
        <f t="shared" si="32"/>
        <v>0</v>
      </c>
    </row>
    <row r="725" spans="10:14" x14ac:dyDescent="0.25">
      <c r="J725" s="20">
        <v>340</v>
      </c>
      <c r="K725" s="20">
        <f t="shared" si="30"/>
        <v>-2.9317260173875854</v>
      </c>
      <c r="M725" s="20">
        <f t="shared" si="31"/>
        <v>-7.2742461322466427</v>
      </c>
      <c r="N725" s="20">
        <f t="shared" si="32"/>
        <v>0</v>
      </c>
    </row>
    <row r="726" spans="10:14" x14ac:dyDescent="0.25">
      <c r="J726" s="20">
        <v>341</v>
      </c>
      <c r="K726" s="20">
        <f t="shared" si="30"/>
        <v>-2.7406090627372031</v>
      </c>
      <c r="M726" s="20">
        <f t="shared" si="31"/>
        <v>-7.1219534444425676</v>
      </c>
      <c r="N726" s="20">
        <f t="shared" si="32"/>
        <v>0</v>
      </c>
    </row>
    <row r="727" spans="10:14" x14ac:dyDescent="0.25">
      <c r="J727" s="20">
        <v>342</v>
      </c>
      <c r="K727" s="20">
        <f t="shared" si="30"/>
        <v>-2.5486573412571745</v>
      </c>
      <c r="M727" s="20">
        <f t="shared" si="31"/>
        <v>-6.9674914685855205</v>
      </c>
      <c r="N727" s="20">
        <f t="shared" si="32"/>
        <v>0</v>
      </c>
    </row>
    <row r="728" spans="10:14" x14ac:dyDescent="0.25">
      <c r="J728" s="20">
        <v>343</v>
      </c>
      <c r="K728" s="20">
        <f t="shared" si="30"/>
        <v>-2.3559293198525983</v>
      </c>
      <c r="M728" s="20">
        <f t="shared" si="31"/>
        <v>-6.8109072525144621</v>
      </c>
      <c r="N728" s="20">
        <f t="shared" si="32"/>
        <v>0</v>
      </c>
    </row>
    <row r="729" spans="10:14" x14ac:dyDescent="0.25">
      <c r="J729" s="20">
        <v>344</v>
      </c>
      <c r="K729" s="20">
        <f t="shared" si="30"/>
        <v>-2.1624837018830645</v>
      </c>
      <c r="M729" s="20">
        <f t="shared" si="31"/>
        <v>-6.6522484904851558</v>
      </c>
      <c r="N729" s="20">
        <f t="shared" si="32"/>
        <v>0</v>
      </c>
    </row>
    <row r="730" spans="10:14" x14ac:dyDescent="0.25">
      <c r="J730" s="20">
        <v>345</v>
      </c>
      <c r="K730" s="20">
        <f t="shared" ref="K730:K746" si="33">$L$7*1.414*SIN(J730*2*3.1415/360+$N$7*2*3.1415/360)</f>
        <v>-1.9683794092822526</v>
      </c>
      <c r="M730" s="20">
        <f t="shared" ref="M730:M746" si="34">$L$8*1.414*SIN(J730*2*3.1415/360+$N$8*2*3.1415/360)</f>
        <v>-6.4915635086429146</v>
      </c>
      <c r="N730" s="20">
        <f t="shared" ref="N730:N746" si="35">IF($O$10,K730*M730,0)</f>
        <v>0</v>
      </c>
    </row>
    <row r="731" spans="10:14" x14ac:dyDescent="0.25">
      <c r="J731" s="20">
        <v>346</v>
      </c>
      <c r="K731" s="20">
        <f t="shared" si="33"/>
        <v>-1.773675564610564</v>
      </c>
      <c r="M731" s="20">
        <f t="shared" si="34"/>
        <v>-6.3289012503028363</v>
      </c>
      <c r="N731" s="20">
        <f t="shared" si="35"/>
        <v>0</v>
      </c>
    </row>
    <row r="732" spans="10:14" x14ac:dyDescent="0.25">
      <c r="J732" s="20">
        <v>347</v>
      </c>
      <c r="K732" s="20">
        <f t="shared" si="33"/>
        <v>-1.5784314730470355</v>
      </c>
      <c r="M732" s="20">
        <f t="shared" si="34"/>
        <v>-6.1643112610420312</v>
      </c>
      <c r="N732" s="20">
        <f t="shared" si="35"/>
        <v>0</v>
      </c>
    </row>
    <row r="733" spans="10:14" x14ac:dyDescent="0.25">
      <c r="J733" s="20">
        <v>348</v>
      </c>
      <c r="K733" s="20">
        <f t="shared" si="33"/>
        <v>-1.3827066043254153</v>
      </c>
      <c r="M733" s="20">
        <f t="shared" si="34"/>
        <v>-5.9978436736085063</v>
      </c>
      <c r="N733" s="20">
        <f t="shared" si="35"/>
        <v>0</v>
      </c>
    </row>
    <row r="734" spans="10:14" x14ac:dyDescent="0.25">
      <c r="J734" s="20">
        <v>349</v>
      </c>
      <c r="K734" s="20">
        <f t="shared" si="33"/>
        <v>-1.1865605746202319</v>
      </c>
      <c r="M734" s="20">
        <f t="shared" si="34"/>
        <v>-5.8295491926510925</v>
      </c>
      <c r="N734" s="20">
        <f t="shared" si="35"/>
        <v>0</v>
      </c>
    </row>
    <row r="735" spans="10:14" x14ac:dyDescent="0.25">
      <c r="J735" s="20">
        <v>350</v>
      </c>
      <c r="K735" s="20">
        <f t="shared" si="33"/>
        <v>-0.99005312838816317</v>
      </c>
      <c r="M735" s="20">
        <f t="shared" si="34"/>
        <v>-5.6594790792753633</v>
      </c>
      <c r="N735" s="20">
        <f t="shared" si="35"/>
        <v>0</v>
      </c>
    </row>
    <row r="736" spans="10:14" x14ac:dyDescent="0.25">
      <c r="J736" s="20">
        <v>351</v>
      </c>
      <c r="K736" s="20">
        <f t="shared" si="33"/>
        <v>-0.79324412017030899</v>
      </c>
      <c r="M736" s="20">
        <f t="shared" si="34"/>
        <v>-5.4876851354297242</v>
      </c>
      <c r="N736" s="20">
        <f t="shared" si="35"/>
        <v>0</v>
      </c>
    </row>
    <row r="737" spans="10:14" x14ac:dyDescent="0.25">
      <c r="J737" s="20">
        <v>352</v>
      </c>
      <c r="K737" s="20">
        <f t="shared" si="33"/>
        <v>-0.59619349636113284</v>
      </c>
      <c r="M737" s="20">
        <f t="shared" si="34"/>
        <v>-5.3142196881271042</v>
      </c>
      <c r="N737" s="20">
        <f t="shared" si="35"/>
        <v>0</v>
      </c>
    </row>
    <row r="738" spans="10:14" x14ac:dyDescent="0.25">
      <c r="J738" s="20">
        <v>353</v>
      </c>
      <c r="K738" s="20">
        <f t="shared" si="33"/>
        <v>-0.39896127694912698</v>
      </c>
      <c r="M738" s="20">
        <f t="shared" si="34"/>
        <v>-5.1391355735065076</v>
      </c>
      <c r="N738" s="20">
        <f t="shared" si="35"/>
        <v>0</v>
      </c>
    </row>
    <row r="739" spans="10:14" x14ac:dyDescent="0.25">
      <c r="J739" s="20">
        <v>354</v>
      </c>
      <c r="K739" s="20">
        <f t="shared" si="33"/>
        <v>-0.201607537235381</v>
      </c>
      <c r="M739" s="20">
        <f t="shared" si="34"/>
        <v>-4.9624861207397117</v>
      </c>
      <c r="N739" s="20">
        <f t="shared" si="35"/>
        <v>0</v>
      </c>
    </row>
    <row r="740" spans="10:14" x14ac:dyDescent="0.25">
      <c r="J740" s="20">
        <v>355</v>
      </c>
      <c r="K740" s="20">
        <f t="shared" si="33"/>
        <v>-4.1923895349819766E-3</v>
      </c>
      <c r="M740" s="20">
        <f t="shared" si="34"/>
        <v>-4.7843251357874257</v>
      </c>
      <c r="N740" s="20">
        <f t="shared" si="35"/>
        <v>0</v>
      </c>
    </row>
    <row r="741" spans="10:14" x14ac:dyDescent="0.25">
      <c r="J741" s="20">
        <v>356</v>
      </c>
      <c r="K741" s="20">
        <f t="shared" si="33"/>
        <v>0.19322403513255856</v>
      </c>
      <c r="M741" s="20">
        <f t="shared" si="34"/>
        <v>-4.6047068850105637</v>
      </c>
      <c r="N741" s="20">
        <f t="shared" si="35"/>
        <v>0</v>
      </c>
    </row>
    <row r="742" spans="10:14" x14ac:dyDescent="0.25">
      <c r="J742" s="20">
        <v>357</v>
      </c>
      <c r="K742" s="20">
        <f t="shared" si="33"/>
        <v>0.39058160535877534</v>
      </c>
      <c r="M742" s="20">
        <f t="shared" si="34"/>
        <v>-4.4236860786412011</v>
      </c>
      <c r="N742" s="20">
        <f t="shared" si="35"/>
        <v>0</v>
      </c>
    </row>
    <row r="743" spans="10:14" x14ac:dyDescent="0.25">
      <c r="J743" s="20">
        <v>358</v>
      </c>
      <c r="K743" s="20">
        <f t="shared" si="33"/>
        <v>0.58782020766183896</v>
      </c>
      <c r="M743" s="20">
        <f t="shared" si="34"/>
        <v>-4.2413178541181589</v>
      </c>
      <c r="N743" s="20">
        <f t="shared" si="35"/>
        <v>0</v>
      </c>
    </row>
    <row r="744" spans="10:14" x14ac:dyDescent="0.25">
      <c r="J744" s="20">
        <v>359</v>
      </c>
      <c r="K744" s="20">
        <f t="shared" si="33"/>
        <v>0.78487976479648403</v>
      </c>
      <c r="M744" s="20">
        <f t="shared" si="34"/>
        <v>-4.0576577592927467</v>
      </c>
      <c r="N744" s="20">
        <f t="shared" si="35"/>
        <v>0</v>
      </c>
    </row>
    <row r="745" spans="10:14" x14ac:dyDescent="0.25">
      <c r="J745" s="20">
        <v>360</v>
      </c>
      <c r="K745" s="20">
        <f t="shared" si="33"/>
        <v>0.98170025405320149</v>
      </c>
      <c r="M745" s="20">
        <f t="shared" si="34"/>
        <v>-3.8727617355091999</v>
      </c>
      <c r="N745" s="20">
        <f t="shared" si="35"/>
        <v>0</v>
      </c>
    </row>
    <row r="746" spans="10:14" x14ac:dyDescent="0.25">
      <c r="J746" s="20">
        <v>361</v>
      </c>
      <c r="K746" s="20">
        <f t="shared" si="33"/>
        <v>1.1782217255404981</v>
      </c>
      <c r="M746" s="20">
        <f t="shared" si="34"/>
        <v>-3.6866861005655336</v>
      </c>
      <c r="N746" s="20">
        <f t="shared" si="35"/>
        <v>0</v>
      </c>
    </row>
  </sheetData>
  <sheetProtection password="9DCE" sheet="1" objects="1" scenarios="1" selectLockedCells="1" selectUnlockedCells="1"/>
  <mergeCells count="1">
    <mergeCell ref="G5:I5"/>
  </mergeCells>
  <hyperlinks>
    <hyperlink ref="G5" r:id="rId1" display="http://wechselstrom-zeigerdiagramme.de"/>
    <hyperlink ref="G5:I5" r:id="rId2" display="http://Wechselstrom-Zeigerdiagramme"/>
  </hyperlinks>
  <pageMargins left="0.7" right="0.7" top="0.78740157499999996" bottom="0.78740157499999996" header="0.3" footer="0.3"/>
  <pageSetup paperSize="9" orientation="portrait" verticalDpi="4294967293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Spinner 1">
              <controlPr locked="0" defaultSize="0" autoPict="0">
                <anchor moveWithCells="1" sizeWithCells="1">
                  <from>
                    <xdr:col>1</xdr:col>
                    <xdr:colOff>342900</xdr:colOff>
                    <xdr:row>6</xdr:row>
                    <xdr:rowOff>114300</xdr:rowOff>
                  </from>
                  <to>
                    <xdr:col>2</xdr:col>
                    <xdr:colOff>304800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7" name="Spinner 2">
              <controlPr locked="0" defaultSize="0" autoPict="0">
                <anchor moveWithCells="1" sizeWithCells="1">
                  <from>
                    <xdr:col>2</xdr:col>
                    <xdr:colOff>457200</xdr:colOff>
                    <xdr:row>6</xdr:row>
                    <xdr:rowOff>104775</xdr:rowOff>
                  </from>
                  <to>
                    <xdr:col>2</xdr:col>
                    <xdr:colOff>1038225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8" name="Spinner 3">
              <controlPr locked="0" defaultSize="0" autoPict="0">
                <anchor moveWithCells="1" sizeWithCells="1">
                  <from>
                    <xdr:col>3</xdr:col>
                    <xdr:colOff>419100</xdr:colOff>
                    <xdr:row>6</xdr:row>
                    <xdr:rowOff>123825</xdr:rowOff>
                  </from>
                  <to>
                    <xdr:col>4</xdr:col>
                    <xdr:colOff>180975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Spinner 4">
              <controlPr locked="0" defaultSize="0" autoPict="0">
                <anchor moveWithCells="1" sizeWithCells="1">
                  <from>
                    <xdr:col>4</xdr:col>
                    <xdr:colOff>323850</xdr:colOff>
                    <xdr:row>6</xdr:row>
                    <xdr:rowOff>142875</xdr:rowOff>
                  </from>
                  <to>
                    <xdr:col>4</xdr:col>
                    <xdr:colOff>885825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4</xdr:col>
                    <xdr:colOff>19050</xdr:colOff>
                    <xdr:row>14</xdr:row>
                    <xdr:rowOff>276225</xdr:rowOff>
                  </from>
                  <to>
                    <xdr:col>4</xdr:col>
                    <xdr:colOff>1438275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I759"/>
  <sheetViews>
    <sheetView showGridLines="0" zoomScaleNormal="100" workbookViewId="0">
      <selection activeCell="N5" sqref="N5:P5"/>
    </sheetView>
  </sheetViews>
  <sheetFormatPr baseColWidth="10" defaultRowHeight="15" x14ac:dyDescent="0.25"/>
  <cols>
    <col min="1" max="1" width="19.42578125" customWidth="1"/>
    <col min="2" max="2" width="9.42578125" customWidth="1"/>
    <col min="3" max="3" width="2.28515625" customWidth="1"/>
    <col min="4" max="4" width="9.42578125" customWidth="1"/>
    <col min="5" max="5" width="1.85546875" customWidth="1"/>
    <col min="6" max="6" width="9.42578125" customWidth="1"/>
    <col min="7" max="7" width="2" customWidth="1"/>
    <col min="8" max="8" width="8" customWidth="1"/>
    <col min="9" max="9" width="13.42578125" customWidth="1"/>
    <col min="11" max="11" width="11.5703125" customWidth="1"/>
    <col min="12" max="12" width="13.5703125" customWidth="1"/>
    <col min="13" max="13" width="14.5703125" customWidth="1"/>
    <col min="14" max="14" width="12.140625" customWidth="1"/>
    <col min="15" max="15" width="24.140625" customWidth="1"/>
    <col min="20" max="20" width="6.42578125" customWidth="1"/>
    <col min="21" max="21" width="9.7109375" customWidth="1"/>
    <col min="22" max="22" width="9.28515625" customWidth="1"/>
    <col min="23" max="30" width="11.42578125" style="23"/>
    <col min="31" max="35" width="11.42578125" style="22"/>
  </cols>
  <sheetData>
    <row r="2" spans="1:30" x14ac:dyDescent="0.25">
      <c r="N2" t="s">
        <v>93</v>
      </c>
    </row>
    <row r="3" spans="1:30" x14ac:dyDescent="0.25">
      <c r="N3" t="s">
        <v>91</v>
      </c>
    </row>
    <row r="4" spans="1:30" ht="18.75" x14ac:dyDescent="0.3">
      <c r="N4" s="26" t="s">
        <v>92</v>
      </c>
      <c r="AA4" s="23" t="s">
        <v>13</v>
      </c>
      <c r="AB4" s="23">
        <f>$AB$7/230</f>
        <v>9.600131752305666</v>
      </c>
      <c r="AC4" s="23" t="s">
        <v>14</v>
      </c>
      <c r="AD4" s="23">
        <f>ACOS($K$11)*360/(2*PI())</f>
        <v>48.700127208294134</v>
      </c>
    </row>
    <row r="5" spans="1:30" x14ac:dyDescent="0.25">
      <c r="N5" s="32" t="s">
        <v>94</v>
      </c>
      <c r="O5" s="32"/>
      <c r="P5" s="32"/>
      <c r="AA5" s="23" t="s">
        <v>15</v>
      </c>
      <c r="AB5" s="23">
        <f>230/$X$9</f>
        <v>4.9857075412470016</v>
      </c>
      <c r="AC5" s="23" t="s">
        <v>14</v>
      </c>
      <c r="AD5" s="23" t="s">
        <v>16</v>
      </c>
    </row>
    <row r="6" spans="1:30" x14ac:dyDescent="0.25">
      <c r="AA6" s="23" t="s">
        <v>18</v>
      </c>
      <c r="AB6" s="23">
        <f>$AB$7/230</f>
        <v>9.600131752305666</v>
      </c>
      <c r="AC6" s="23" t="s">
        <v>14</v>
      </c>
      <c r="AD6" s="23">
        <f>-$AD$7</f>
        <v>-48.700127208294134</v>
      </c>
    </row>
    <row r="7" spans="1:30" ht="14.25" customHeight="1" x14ac:dyDescent="0.25">
      <c r="AA7" s="23" t="s">
        <v>24</v>
      </c>
      <c r="AB7" s="23">
        <f>$K$10/$K$11</f>
        <v>2208.030303030303</v>
      </c>
      <c r="AC7" s="23" t="s">
        <v>14</v>
      </c>
      <c r="AD7" s="23">
        <f>360/(2*PI())*ACOS(K10/AB7)</f>
        <v>48.700127208294134</v>
      </c>
    </row>
    <row r="8" spans="1:30" ht="26.25" x14ac:dyDescent="0.4">
      <c r="A8" s="9" t="s">
        <v>39</v>
      </c>
      <c r="B8" s="7" t="s">
        <v>50</v>
      </c>
      <c r="C8" s="7"/>
      <c r="D8" s="7" t="s">
        <v>41</v>
      </c>
      <c r="E8" s="7"/>
      <c r="F8" s="7" t="s">
        <v>42</v>
      </c>
      <c r="G8" s="7"/>
      <c r="H8" s="7"/>
      <c r="W8" s="24" t="s">
        <v>28</v>
      </c>
      <c r="X8" s="23">
        <f>IF(K13=0,0.0000000001,K13/1000000)</f>
        <v>6.8999999999999997E-5</v>
      </c>
      <c r="Y8" s="23" t="s">
        <v>31</v>
      </c>
      <c r="AA8" s="23" t="s">
        <v>26</v>
      </c>
      <c r="AB8" s="23">
        <f>K10*TAN(ACOS(K11))</f>
        <v>1658.8172078623043</v>
      </c>
    </row>
    <row r="9" spans="1:30" ht="23.25" customHeight="1" x14ac:dyDescent="0.35">
      <c r="A9" s="9" t="s">
        <v>51</v>
      </c>
      <c r="B9" s="9" t="str">
        <f>CONCATENATE(AB15/10,"A")</f>
        <v>9,6A</v>
      </c>
      <c r="D9" s="9">
        <f>K11</f>
        <v>0.66</v>
      </c>
      <c r="F9" s="9" t="str">
        <f>CONCATENATE(K13,"µF")</f>
        <v>69µF</v>
      </c>
      <c r="M9" s="13" t="s">
        <v>53</v>
      </c>
      <c r="N9" s="12" t="str">
        <f>CONCATENATE(ROUND($K$10/$K$11,0)," VA ∠",ROUND(K12,2),"°")</f>
        <v>2208 VA ∠48,7°</v>
      </c>
      <c r="O9" s="12"/>
      <c r="W9" s="24" t="s">
        <v>33</v>
      </c>
      <c r="X9" s="23">
        <f>1/(2*PI()*50*$X$8)</f>
        <v>46.131867562868216</v>
      </c>
      <c r="Y9" s="25" t="s">
        <v>34</v>
      </c>
      <c r="AA9" s="23" t="s">
        <v>29</v>
      </c>
      <c r="AB9" s="23">
        <f>POWER(230,2)/X9</f>
        <v>1146.7127344868104</v>
      </c>
    </row>
    <row r="10" spans="1:30" ht="23.25" x14ac:dyDescent="0.35">
      <c r="J10" s="10" t="s">
        <v>11</v>
      </c>
      <c r="K10" s="11">
        <f>ROUND(230*AB15/10*K11,1)</f>
        <v>1457.3</v>
      </c>
      <c r="L10" s="12" t="s">
        <v>12</v>
      </c>
      <c r="M10" s="13" t="s">
        <v>55</v>
      </c>
      <c r="N10" s="12" t="str">
        <f>CONCATENATE(ROUND(SQRT(POWER(K10,2)+POWER(AB8-AB9,2)),0)," VA ∠",ROUND(AB13,2),"°")</f>
        <v>1545 VA ∠19,36°</v>
      </c>
      <c r="O10" s="12"/>
    </row>
    <row r="11" spans="1:30" ht="23.25" x14ac:dyDescent="0.35">
      <c r="J11" s="10" t="s">
        <v>54</v>
      </c>
      <c r="K11" s="11">
        <f>W11/100</f>
        <v>0.66</v>
      </c>
      <c r="L11" s="12"/>
      <c r="M11" s="13" t="s">
        <v>56</v>
      </c>
      <c r="N11" s="12" t="str">
        <f>CONCATENATE(ROUND($AB$7/230,2),"A ∠",ROUND(-ACOS($K$11)*360/(2*PI()),2),"°")</f>
        <v>9,6A ∠-48,7°</v>
      </c>
      <c r="O11" s="12"/>
      <c r="W11" s="29">
        <v>66</v>
      </c>
      <c r="AA11" s="23" t="s">
        <v>48</v>
      </c>
      <c r="AB11" s="23">
        <f>AB8-AB9</f>
        <v>512.10447337549385</v>
      </c>
    </row>
    <row r="12" spans="1:30" ht="23.25" x14ac:dyDescent="0.35">
      <c r="J12" s="10" t="s">
        <v>17</v>
      </c>
      <c r="K12" s="11">
        <f>360/(2*PI())*ACOS(K11)</f>
        <v>48.700127208294134</v>
      </c>
      <c r="L12" s="12" t="s">
        <v>43</v>
      </c>
      <c r="M12" s="13" t="s">
        <v>57</v>
      </c>
      <c r="N12" s="12" t="str">
        <f>CONCATENATE(ROUND(230/$X$9,2),"A ∠ 90°")</f>
        <v>4,99A ∠ 90°</v>
      </c>
      <c r="O12" s="12"/>
      <c r="AA12" s="23" t="s">
        <v>47</v>
      </c>
      <c r="AB12" s="23">
        <f>SQRT(POWER(K10,2)+POWER(AB8-AB9,2))</f>
        <v>1544.6599242717446</v>
      </c>
    </row>
    <row r="13" spans="1:30" ht="23.25" x14ac:dyDescent="0.35">
      <c r="J13" s="10" t="s">
        <v>28</v>
      </c>
      <c r="K13" s="30">
        <v>69</v>
      </c>
      <c r="L13" s="11" t="s">
        <v>45</v>
      </c>
      <c r="M13" s="13" t="s">
        <v>58</v>
      </c>
      <c r="N13" s="12" t="str">
        <f>CONCATENATE(ROUND($AB$12/230,2),"A ∠",ROUND(-$AB$13,2),"°")</f>
        <v>6,72A ∠-19,36°</v>
      </c>
      <c r="O13" s="12"/>
      <c r="AA13" s="23" t="s">
        <v>49</v>
      </c>
      <c r="AB13" s="23">
        <f>360/(2*PI())*ACOS(K10/AB12)</f>
        <v>19.361799038964154</v>
      </c>
    </row>
    <row r="14" spans="1:30" ht="24.75" customHeight="1" x14ac:dyDescent="0.35">
      <c r="J14" s="13" t="s">
        <v>46</v>
      </c>
      <c r="K14" s="13">
        <f>IF(K13=0,"∞",1/(2*PI()*50*$X$8))</f>
        <v>46.131867562868216</v>
      </c>
      <c r="L14" s="14" t="s">
        <v>44</v>
      </c>
      <c r="M14" s="13" t="s">
        <v>86</v>
      </c>
      <c r="N14" s="19">
        <f>ROUND(K10/AB12,2)</f>
        <v>0.94</v>
      </c>
    </row>
    <row r="15" spans="1:30" ht="8.25" customHeight="1" x14ac:dyDescent="0.25">
      <c r="AA15" s="23" t="s">
        <v>52</v>
      </c>
      <c r="AB15" s="29">
        <v>96</v>
      </c>
    </row>
    <row r="16" spans="1:30" ht="23.25" x14ac:dyDescent="0.35">
      <c r="B16" s="17" t="str">
        <f>CONCATENATE("S=",ROUND(AB12,0)," VA")</f>
        <v>S=1545 VA</v>
      </c>
      <c r="E16" s="17" t="str">
        <f>CONCATENATE("P=",K10," W")</f>
        <v>P=1457,3 W</v>
      </c>
    </row>
    <row r="17" spans="2:29" ht="30" customHeight="1" x14ac:dyDescent="0.35">
      <c r="B17" s="17" t="str">
        <f>CONCATENATE("Q=",ROUND(AB11,0)," var")</f>
        <v>Q=512 var</v>
      </c>
      <c r="E17" s="17" t="str">
        <f>CONCATENATE("( QL=",ROUND(AB8,0)," var")</f>
        <v>( QL=1659 var</v>
      </c>
      <c r="I17" s="17" t="str">
        <f>CONCATENATE(" QC=",ROUND(AB9,0)," var )")</f>
        <v xml:space="preserve"> QC=1147 var )</v>
      </c>
      <c r="X17" s="23" t="s">
        <v>37</v>
      </c>
      <c r="Y17" s="23">
        <f>$AB$12/230</f>
        <v>6.7159127142249764</v>
      </c>
      <c r="Z17" s="23" t="s">
        <v>14</v>
      </c>
      <c r="AA17" s="23">
        <f>-$AB$13</f>
        <v>-19.361799038964154</v>
      </c>
    </row>
    <row r="18" spans="2:29" ht="3" customHeight="1" x14ac:dyDescent="0.25">
      <c r="X18" s="23" t="s">
        <v>59</v>
      </c>
      <c r="Y18" s="23">
        <f>Y17*K10/AB12</f>
        <v>6.336086956521739</v>
      </c>
      <c r="Z18" s="23" t="s">
        <v>14</v>
      </c>
      <c r="AA18" s="23">
        <v>0</v>
      </c>
    </row>
    <row r="19" spans="2:29" ht="23.25" x14ac:dyDescent="0.35">
      <c r="B19" s="15" t="s">
        <v>87</v>
      </c>
      <c r="K19" s="15" t="s">
        <v>89</v>
      </c>
      <c r="P19" s="15" t="s">
        <v>90</v>
      </c>
      <c r="X19" s="23" t="s">
        <v>60</v>
      </c>
      <c r="Y19" s="23">
        <f>Y17*AB11/AB12</f>
        <v>2.226541188589104</v>
      </c>
      <c r="Z19" s="23" t="s">
        <v>14</v>
      </c>
      <c r="AA19" s="23">
        <v>-90</v>
      </c>
    </row>
    <row r="21" spans="2:29" x14ac:dyDescent="0.25">
      <c r="Z21" s="23" t="s">
        <v>19</v>
      </c>
      <c r="AA21" s="23" t="s">
        <v>20</v>
      </c>
      <c r="AB21" s="23" t="s">
        <v>21</v>
      </c>
      <c r="AC21" s="23" t="s">
        <v>22</v>
      </c>
    </row>
    <row r="22" spans="2:29" x14ac:dyDescent="0.25">
      <c r="Y22" s="23" t="s">
        <v>23</v>
      </c>
      <c r="Z22" s="23">
        <v>0</v>
      </c>
      <c r="AA22" s="23">
        <f>K10</f>
        <v>1457.3</v>
      </c>
      <c r="AB22" s="23">
        <v>0</v>
      </c>
      <c r="AC22" s="23">
        <v>0</v>
      </c>
    </row>
    <row r="23" spans="2:29" x14ac:dyDescent="0.25">
      <c r="Y23" s="23" t="s">
        <v>25</v>
      </c>
      <c r="Z23" s="23">
        <f>AA22</f>
        <v>1457.3</v>
      </c>
      <c r="AA23" s="23">
        <f>Z23</f>
        <v>1457.3</v>
      </c>
      <c r="AB23" s="23">
        <v>0</v>
      </c>
      <c r="AC23" s="23">
        <f>AB8</f>
        <v>1658.8172078623043</v>
      </c>
    </row>
    <row r="24" spans="2:29" x14ac:dyDescent="0.25">
      <c r="Y24" s="23" t="s">
        <v>27</v>
      </c>
      <c r="Z24" s="23">
        <f>AA22</f>
        <v>1457.3</v>
      </c>
      <c r="AA24" s="23">
        <f>AA22</f>
        <v>1457.3</v>
      </c>
      <c r="AB24" s="23">
        <f>AC23</f>
        <v>1658.8172078623043</v>
      </c>
      <c r="AC24" s="23">
        <f>AB24-AB9</f>
        <v>512.10447337549385</v>
      </c>
    </row>
    <row r="25" spans="2:29" x14ac:dyDescent="0.25">
      <c r="Y25" s="23" t="s">
        <v>30</v>
      </c>
      <c r="Z25" s="23">
        <v>0</v>
      </c>
      <c r="AA25" s="23">
        <f>AA22</f>
        <v>1457.3</v>
      </c>
      <c r="AB25" s="23">
        <f>0</f>
        <v>0</v>
      </c>
      <c r="AC25" s="23">
        <f>AC24</f>
        <v>512.10447337549385</v>
      </c>
    </row>
    <row r="26" spans="2:29" x14ac:dyDescent="0.25">
      <c r="Y26" s="23" t="s">
        <v>32</v>
      </c>
      <c r="Z26" s="23">
        <v>0</v>
      </c>
      <c r="AA26" s="23">
        <v>0</v>
      </c>
      <c r="AB26" s="23">
        <v>3000</v>
      </c>
      <c r="AC26" s="23">
        <v>-800</v>
      </c>
    </row>
    <row r="28" spans="2:29" x14ac:dyDescent="0.25">
      <c r="Y28" s="23" t="s">
        <v>35</v>
      </c>
      <c r="Z28" s="23">
        <v>0</v>
      </c>
      <c r="AA28" s="23">
        <f>AB4*K11</f>
        <v>6.3360869565217399</v>
      </c>
      <c r="AB28" s="23">
        <v>0</v>
      </c>
      <c r="AC28" s="23">
        <f>-AB4*SIN(ACOS(K11))</f>
        <v>-7.2122487298361078</v>
      </c>
    </row>
    <row r="29" spans="2:29" x14ac:dyDescent="0.25">
      <c r="Y29" s="23" t="s">
        <v>36</v>
      </c>
      <c r="Z29" s="23">
        <f>AA28</f>
        <v>6.3360869565217399</v>
      </c>
      <c r="AA29" s="23">
        <f>Z29</f>
        <v>6.3360869565217399</v>
      </c>
      <c r="AB29" s="23">
        <f>AC28</f>
        <v>-7.2122487298361078</v>
      </c>
      <c r="AC29" s="23">
        <f>AC28+AB5</f>
        <v>-2.2265411885891062</v>
      </c>
    </row>
    <row r="30" spans="2:29" x14ac:dyDescent="0.25">
      <c r="Y30" s="23" t="s">
        <v>37</v>
      </c>
      <c r="Z30" s="23">
        <v>0</v>
      </c>
      <c r="AA30" s="23">
        <f>AA29</f>
        <v>6.3360869565217399</v>
      </c>
      <c r="AB30" s="23">
        <v>0</v>
      </c>
      <c r="AC30" s="23">
        <f>AC29</f>
        <v>-2.2265411885891062</v>
      </c>
    </row>
    <row r="31" spans="2:29" x14ac:dyDescent="0.25">
      <c r="Y31" s="23" t="s">
        <v>32</v>
      </c>
      <c r="Z31" s="23">
        <v>0</v>
      </c>
      <c r="AA31" s="23">
        <v>0</v>
      </c>
      <c r="AB31" s="23">
        <v>-1</v>
      </c>
      <c r="AC31" s="23">
        <v>1</v>
      </c>
    </row>
    <row r="35" spans="16:21" x14ac:dyDescent="0.25">
      <c r="P35" s="20"/>
      <c r="Q35" s="20"/>
      <c r="R35" s="20"/>
      <c r="S35" s="20"/>
      <c r="T35" s="20"/>
      <c r="U35" s="20"/>
    </row>
    <row r="36" spans="16:21" x14ac:dyDescent="0.25">
      <c r="P36" s="20" t="s">
        <v>9</v>
      </c>
      <c r="Q36" s="20" t="s">
        <v>61</v>
      </c>
      <c r="R36" s="20" t="s">
        <v>59</v>
      </c>
      <c r="S36" s="20" t="s">
        <v>60</v>
      </c>
      <c r="T36" s="20"/>
      <c r="U36" s="20"/>
    </row>
    <row r="37" spans="16:21" x14ac:dyDescent="0.25">
      <c r="P37" s="20">
        <v>-360</v>
      </c>
      <c r="Q37" s="20">
        <f>$Y$17*1.414*SIN(P37*2*3.1415/360+$AA$17*2*3.1415/360)</f>
        <v>-3.1465796809203757</v>
      </c>
      <c r="R37" s="20">
        <f>$Y$18*1.414*SIN(P37*2*3.1415/360)</f>
        <v>1.660209069083349E-3</v>
      </c>
      <c r="S37" s="20">
        <f>$Y$19*1.414*SIN(P37*2*3.1415/360+$AA$19*2*3.1415/360)</f>
        <v>-3.1483291562042952</v>
      </c>
      <c r="T37" s="20"/>
      <c r="U37" s="20"/>
    </row>
    <row r="38" spans="16:21" x14ac:dyDescent="0.25">
      <c r="P38" s="20">
        <v>-359</v>
      </c>
      <c r="Q38" s="20">
        <f t="shared" ref="Q38:Q101" si="0">$Y$17*1.414*SIN(P38*2*3.1415/360+$AA$17*2*3.1415/360)</f>
        <v>-2.9897342844558175</v>
      </c>
      <c r="R38" s="20">
        <f t="shared" ref="R38:R101" si="1">$Y$18*1.414*SIN(P38*2*3.1415/360)</f>
        <v>0.15801541276115055</v>
      </c>
      <c r="S38" s="20">
        <f t="shared" ref="S38:S101" si="2">$Y$19*1.414*SIN(P38*2*3.1415/360+$AA$19*2*3.1415/360)</f>
        <v>-3.1478369517403531</v>
      </c>
      <c r="T38" s="20"/>
      <c r="U38" s="20"/>
    </row>
    <row r="39" spans="16:21" x14ac:dyDescent="0.25">
      <c r="P39" s="20">
        <v>-358</v>
      </c>
      <c r="Q39" s="20">
        <f t="shared" si="0"/>
        <v>-2.8319782396817166</v>
      </c>
      <c r="R39" s="20">
        <f t="shared" si="1"/>
        <v>0.31432248626677084</v>
      </c>
      <c r="S39" s="20">
        <f t="shared" si="2"/>
        <v>-3.1463859422034157</v>
      </c>
      <c r="T39" s="20"/>
      <c r="U39" s="20"/>
    </row>
    <row r="40" spans="16:21" x14ac:dyDescent="0.25">
      <c r="P40" s="20">
        <v>-357</v>
      </c>
      <c r="Q40" s="20">
        <f t="shared" si="0"/>
        <v>-2.6733595977831381</v>
      </c>
      <c r="R40" s="20">
        <f t="shared" si="1"/>
        <v>0.47053381974553005</v>
      </c>
      <c r="S40" s="20">
        <f t="shared" si="2"/>
        <v>-3.1439765695589745</v>
      </c>
      <c r="T40" s="20"/>
      <c r="U40" s="20"/>
    </row>
    <row r="41" spans="16:21" x14ac:dyDescent="0.25">
      <c r="P41" s="20">
        <v>-356</v>
      </c>
      <c r="Q41" s="20">
        <f t="shared" si="0"/>
        <v>-2.5139266726851712</v>
      </c>
      <c r="R41" s="20">
        <f t="shared" si="1"/>
        <v>0.62660183251855406</v>
      </c>
      <c r="S41" s="20">
        <f t="shared" si="2"/>
        <v>-3.1406095676819885</v>
      </c>
      <c r="T41" s="20"/>
      <c r="U41" s="20"/>
    </row>
    <row r="42" spans="16:21" x14ac:dyDescent="0.25">
      <c r="P42" s="20">
        <v>-355</v>
      </c>
      <c r="Q42" s="20">
        <f t="shared" si="0"/>
        <v>-2.3537280263367433</v>
      </c>
      <c r="R42" s="20">
        <f t="shared" si="1"/>
        <v>0.78247898756134848</v>
      </c>
      <c r="S42" s="20">
        <f t="shared" si="2"/>
        <v>-3.1362859621333534</v>
      </c>
      <c r="T42" s="20"/>
      <c r="U42" s="20"/>
    </row>
    <row r="43" spans="16:21" x14ac:dyDescent="0.25">
      <c r="P43" s="20">
        <v>-354</v>
      </c>
      <c r="Q43" s="20">
        <f t="shared" si="0"/>
        <v>-2.1928124539191765</v>
      </c>
      <c r="R43" s="20">
        <f t="shared" si="1"/>
        <v>0.93811780598306393</v>
      </c>
      <c r="S43" s="20">
        <f t="shared" si="2"/>
        <v>-3.1310070698475205</v>
      </c>
      <c r="T43" s="20"/>
      <c r="U43" s="20"/>
    </row>
    <row r="44" spans="16:21" x14ac:dyDescent="0.25">
      <c r="P44" s="20">
        <v>-353</v>
      </c>
      <c r="Q44" s="20">
        <f t="shared" si="0"/>
        <v>-2.0312289689835366</v>
      </c>
      <c r="R44" s="20">
        <f t="shared" si="1"/>
        <v>1.0934708814882121</v>
      </c>
      <c r="S44" s="20">
        <f t="shared" si="2"/>
        <v>-3.1247744987313748</v>
      </c>
      <c r="T44" s="20"/>
      <c r="U44" s="20"/>
    </row>
    <row r="45" spans="16:21" x14ac:dyDescent="0.25">
      <c r="P45" s="20">
        <v>-352</v>
      </c>
      <c r="Q45" s="20">
        <f t="shared" si="0"/>
        <v>-1.8690267885214731</v>
      </c>
      <c r="R45" s="20">
        <f t="shared" si="1"/>
        <v>1.2484908948162707</v>
      </c>
      <c r="S45" s="20">
        <f t="shared" si="2"/>
        <v>-3.1175901471744742</v>
      </c>
      <c r="T45" s="20"/>
      <c r="U45" s="20"/>
    </row>
    <row r="46" spans="16:21" x14ac:dyDescent="0.25">
      <c r="P46" s="20">
        <v>-351</v>
      </c>
      <c r="Q46" s="20">
        <f t="shared" si="0"/>
        <v>-1.7062553179742517</v>
      </c>
      <c r="R46" s="20">
        <f t="shared" si="1"/>
        <v>1.4031306281546212</v>
      </c>
      <c r="S46" s="20">
        <f t="shared" si="2"/>
        <v>-3.1094562034708222</v>
      </c>
      <c r="T46" s="20"/>
      <c r="U46" s="20"/>
    </row>
    <row r="47" spans="16:21" x14ac:dyDescent="0.25">
      <c r="P47" s="20">
        <v>-350</v>
      </c>
      <c r="Q47" s="20">
        <f t="shared" si="0"/>
        <v>-1.542964136184102</v>
      </c>
      <c r="R47" s="20">
        <f t="shared" si="1"/>
        <v>1.5573429795208584</v>
      </c>
      <c r="S47" s="20">
        <f t="shared" si="2"/>
        <v>-3.1003751451523236</v>
      </c>
      <c r="T47" s="20"/>
      <c r="U47" s="20"/>
    </row>
    <row r="48" spans="16:21" x14ac:dyDescent="0.25">
      <c r="P48" s="20">
        <v>-349</v>
      </c>
      <c r="Q48" s="20">
        <f t="shared" si="0"/>
        <v>-1.3792029802930366</v>
      </c>
      <c r="R48" s="20">
        <f t="shared" si="1"/>
        <v>1.7110809771095494</v>
      </c>
      <c r="S48" s="20">
        <f t="shared" si="2"/>
        <v>-3.0903497382341576</v>
      </c>
      <c r="T48" s="20"/>
      <c r="U48" s="20"/>
    </row>
    <row r="49" spans="16:21" x14ac:dyDescent="0.25">
      <c r="P49" s="20">
        <v>-348</v>
      </c>
      <c r="Q49" s="20">
        <f t="shared" si="0"/>
        <v>-1.215021730593272</v>
      </c>
      <c r="R49" s="20">
        <f t="shared" si="1"/>
        <v>1.8642977935995098</v>
      </c>
      <c r="S49" s="20">
        <f t="shared" si="2"/>
        <v>-3.0793830363722652</v>
      </c>
      <c r="T49" s="20"/>
      <c r="U49" s="20"/>
    </row>
    <row r="50" spans="16:21" x14ac:dyDescent="0.25">
      <c r="P50" s="20">
        <v>-347</v>
      </c>
      <c r="Q50" s="20">
        <f t="shared" si="0"/>
        <v>-1.0504703953341452</v>
      </c>
      <c r="R50" s="20">
        <f t="shared" si="1"/>
        <v>2.0169467604169791</v>
      </c>
      <c r="S50" s="20">
        <f t="shared" si="2"/>
        <v>-3.0674783799332346</v>
      </c>
      <c r="T50" s="20"/>
      <c r="U50" s="20"/>
    </row>
    <row r="51" spans="16:21" x14ac:dyDescent="0.25">
      <c r="P51" s="20">
        <v>-346</v>
      </c>
      <c r="Q51" s="20">
        <f t="shared" si="0"/>
        <v>-0.88559909548997406</v>
      </c>
      <c r="R51" s="20">
        <f t="shared" si="1"/>
        <v>2.168981381950521</v>
      </c>
      <c r="S51" s="20">
        <f t="shared" si="2"/>
        <v>-3.0546393949768542</v>
      </c>
      <c r="T51" s="20"/>
      <c r="U51" s="20"/>
    </row>
    <row r="52" spans="16:21" x14ac:dyDescent="0.25">
      <c r="P52" s="20">
        <v>-345</v>
      </c>
      <c r="Q52" s="20">
        <f t="shared" si="0"/>
        <v>-0.72045804949362302</v>
      </c>
      <c r="R52" s="20">
        <f t="shared" si="1"/>
        <v>2.3203553497132026</v>
      </c>
      <c r="S52" s="20">
        <f t="shared" si="2"/>
        <v>-3.0408699921516389</v>
      </c>
      <c r="T52" s="20"/>
      <c r="U52" s="20"/>
    </row>
    <row r="53" spans="16:21" x14ac:dyDescent="0.25">
      <c r="P53" s="20">
        <v>-344</v>
      </c>
      <c r="Q53" s="20">
        <f t="shared" si="0"/>
        <v>-0.55509755794042603</v>
      </c>
      <c r="R53" s="20">
        <f t="shared" si="1"/>
        <v>2.4710225564477359</v>
      </c>
      <c r="S53" s="20">
        <f t="shared" si="2"/>
        <v>-3.0261743655036875</v>
      </c>
      <c r="T53" s="20"/>
      <c r="U53" s="20"/>
    </row>
    <row r="54" spans="16:21" x14ac:dyDescent="0.25">
      <c r="P54" s="20">
        <v>-343</v>
      </c>
      <c r="Q54" s="20">
        <f t="shared" si="0"/>
        <v>-0.38956798826700018</v>
      </c>
      <c r="R54" s="20">
        <f t="shared" si="1"/>
        <v>2.6209371101704053</v>
      </c>
      <c r="S54" s="20">
        <f t="shared" si="2"/>
        <v>-3.0105569911992025</v>
      </c>
      <c r="T54" s="20"/>
      <c r="U54" s="20"/>
    </row>
    <row r="55" spans="16:21" x14ac:dyDescent="0.25">
      <c r="P55" s="20">
        <v>-342</v>
      </c>
      <c r="Q55" s="20">
        <f t="shared" si="0"/>
        <v>-0.22391975940978354</v>
      </c>
      <c r="R55" s="20">
        <f t="shared" si="1"/>
        <v>2.7700533481493483</v>
      </c>
      <c r="S55" s="20">
        <f t="shared" si="2"/>
        <v>-2.9940226261610952</v>
      </c>
      <c r="T55" s="20"/>
      <c r="U55" s="20"/>
    </row>
    <row r="56" spans="16:21" x14ac:dyDescent="0.25">
      <c r="P56" s="20">
        <v>-341</v>
      </c>
      <c r="Q56" s="20">
        <f t="shared" si="0"/>
        <v>-5.820332644780192E-2</v>
      </c>
      <c r="R56" s="20">
        <f t="shared" si="1"/>
        <v>2.9183258508130852</v>
      </c>
      <c r="S56" s="20">
        <f t="shared" si="2"/>
        <v>-2.9765763066200601</v>
      </c>
      <c r="T56" s="20"/>
      <c r="U56" s="20"/>
    </row>
    <row r="57" spans="16:21" x14ac:dyDescent="0.25">
      <c r="P57" s="20">
        <v>-340</v>
      </c>
      <c r="Q57" s="20">
        <f t="shared" si="0"/>
        <v>0.10753083476552985</v>
      </c>
      <c r="R57" s="20">
        <f t="shared" si="1"/>
        <v>3.0657094555849405</v>
      </c>
      <c r="S57" s="20">
        <f t="shared" si="2"/>
        <v>-2.9582233465805809</v>
      </c>
      <c r="T57" s="20"/>
      <c r="U57" s="20"/>
    </row>
    <row r="58" spans="16:21" x14ac:dyDescent="0.25">
      <c r="P58" s="20">
        <v>-339</v>
      </c>
      <c r="Q58" s="20">
        <f t="shared" si="0"/>
        <v>0.27323224297690168</v>
      </c>
      <c r="R58" s="20">
        <f t="shared" si="1"/>
        <v>3.2121592706391628</v>
      </c>
      <c r="S58" s="20">
        <f t="shared" si="2"/>
        <v>-2.9389693362023324</v>
      </c>
      <c r="T58" s="20"/>
      <c r="U58" s="20"/>
    </row>
    <row r="59" spans="16:21" x14ac:dyDescent="0.25">
      <c r="P59" s="20">
        <v>-338</v>
      </c>
      <c r="Q59" s="20">
        <f t="shared" si="0"/>
        <v>0.43885042690927967</v>
      </c>
      <c r="R59" s="20">
        <f t="shared" si="1"/>
        <v>3.357630688574603</v>
      </c>
      <c r="S59" s="20">
        <f t="shared" si="2"/>
        <v>-2.9188201400974636</v>
      </c>
      <c r="T59" s="20"/>
      <c r="U59" s="20"/>
    </row>
    <row r="60" spans="16:21" x14ac:dyDescent="0.25">
      <c r="P60" s="20">
        <v>-337</v>
      </c>
      <c r="Q60" s="20">
        <f t="shared" si="0"/>
        <v>0.60433494063508175</v>
      </c>
      <c r="R60" s="20">
        <f t="shared" si="1"/>
        <v>3.5020794000017945</v>
      </c>
      <c r="S60" s="20">
        <f t="shared" si="2"/>
        <v>-2.8977818955442824</v>
      </c>
      <c r="T60" s="20"/>
      <c r="U60" s="20"/>
    </row>
    <row r="61" spans="16:21" x14ac:dyDescent="0.25">
      <c r="P61" s="20">
        <v>-336</v>
      </c>
      <c r="Q61" s="20">
        <f t="shared" si="0"/>
        <v>0.76963537894154699</v>
      </c>
      <c r="R61" s="20">
        <f t="shared" si="1"/>
        <v>3.6454614070391926</v>
      </c>
      <c r="S61" s="20">
        <f t="shared" si="2"/>
        <v>-2.875861010617895</v>
      </c>
      <c r="T61" s="20"/>
      <c r="U61" s="20"/>
    </row>
    <row r="62" spans="16:21" x14ac:dyDescent="0.25">
      <c r="P62" s="20">
        <v>-335</v>
      </c>
      <c r="Q62" s="20">
        <f t="shared" si="0"/>
        <v>0.93470139268378838</v>
      </c>
      <c r="R62" s="20">
        <f t="shared" si="1"/>
        <v>3.7877330367145983</v>
      </c>
      <c r="S62" s="20">
        <f t="shared" si="2"/>
        <v>-2.8530641622383532</v>
      </c>
      <c r="T62" s="20"/>
      <c r="U62" s="20"/>
    </row>
    <row r="63" spans="16:21" x14ac:dyDescent="0.25">
      <c r="P63" s="20">
        <v>-334</v>
      </c>
      <c r="Q63" s="20">
        <f t="shared" si="0"/>
        <v>1.0994827041206838</v>
      </c>
      <c r="R63" s="20">
        <f t="shared" si="1"/>
        <v>3.9288509542675509</v>
      </c>
      <c r="S63" s="20">
        <f t="shared" si="2"/>
        <v>-2.8293982941369276</v>
      </c>
      <c r="T63" s="20"/>
      <c r="U63" s="20"/>
    </row>
    <row r="64" spans="16:21" x14ac:dyDescent="0.25">
      <c r="P64" s="20">
        <v>-333</v>
      </c>
      <c r="Q64" s="20">
        <f t="shared" si="0"/>
        <v>1.2639291222290587</v>
      </c>
      <c r="R64" s="20">
        <f t="shared" si="1"/>
        <v>4.0687721763487339</v>
      </c>
      <c r="S64" s="20">
        <f t="shared" si="2"/>
        <v>-2.8048706147411018</v>
      </c>
      <c r="T64" s="20"/>
      <c r="U64" s="20"/>
    </row>
    <row r="65" spans="16:21" x14ac:dyDescent="0.25">
      <c r="P65" s="20">
        <v>-332</v>
      </c>
      <c r="Q65" s="20">
        <f t="shared" si="0"/>
        <v>1.4279905579914995</v>
      </c>
      <c r="R65" s="20">
        <f t="shared" si="1"/>
        <v>4.2074540841123866</v>
      </c>
      <c r="S65" s="20">
        <f t="shared" si="2"/>
        <v>-2.7794885949789427</v>
      </c>
      <c r="T65" s="20"/>
      <c r="U65" s="20"/>
    </row>
    <row r="66" spans="16:21" x14ac:dyDescent="0.25">
      <c r="P66" s="20">
        <v>-331</v>
      </c>
      <c r="Q66" s="20">
        <f t="shared" si="0"/>
        <v>1.5916170396530107</v>
      </c>
      <c r="R66" s="20">
        <f t="shared" si="1"/>
        <v>4.3448544361976129</v>
      </c>
      <c r="S66" s="20">
        <f t="shared" si="2"/>
        <v>-2.7532599660035206</v>
      </c>
      <c r="T66" s="20"/>
      <c r="U66" s="20"/>
    </row>
    <row r="67" spans="16:21" x14ac:dyDescent="0.25">
      <c r="P67" s="20">
        <v>-330</v>
      </c>
      <c r="Q67" s="20">
        <f t="shared" si="0"/>
        <v>1.7547587279420396</v>
      </c>
      <c r="R67" s="20">
        <f t="shared" si="1"/>
        <v>4.4809313815947878</v>
      </c>
      <c r="S67" s="20">
        <f t="shared" si="2"/>
        <v>-2.7261927168380589</v>
      </c>
      <c r="T67" s="20"/>
      <c r="U67" s="20"/>
    </row>
    <row r="68" spans="16:21" x14ac:dyDescent="0.25">
      <c r="P68" s="20">
        <v>-329</v>
      </c>
      <c r="Q68" s="20">
        <f t="shared" si="0"/>
        <v>1.9173659312510645</v>
      </c>
      <c r="R68" s="20">
        <f t="shared" si="1"/>
        <v>4.6156434723929918</v>
      </c>
      <c r="S68" s="20">
        <f t="shared" si="2"/>
        <v>-2.6982950919425499</v>
      </c>
      <c r="T68" s="20"/>
      <c r="U68" s="20"/>
    </row>
    <row r="69" spans="16:21" x14ac:dyDescent="0.25">
      <c r="P69" s="20">
        <v>-328</v>
      </c>
      <c r="Q69" s="20">
        <f t="shared" si="0"/>
        <v>2.0793891207722464</v>
      </c>
      <c r="R69" s="20">
        <f t="shared" si="1"/>
        <v>4.7489496764047017</v>
      </c>
      <c r="S69" s="20">
        <f t="shared" si="2"/>
        <v>-2.6695755887025614</v>
      </c>
      <c r="T69" s="20"/>
      <c r="U69" s="20"/>
    </row>
    <row r="70" spans="16:21" x14ac:dyDescent="0.25">
      <c r="P70" s="20">
        <v>-327</v>
      </c>
      <c r="Q70" s="20">
        <f t="shared" si="0"/>
        <v>2.2407789455835281</v>
      </c>
      <c r="R70" s="20">
        <f t="shared" si="1"/>
        <v>4.8808093896638853</v>
      </c>
      <c r="S70" s="20">
        <f t="shared" si="2"/>
        <v>-2.6400429548409976</v>
      </c>
      <c r="T70" s="20"/>
      <c r="U70" s="20"/>
    </row>
    <row r="71" spans="16:21" x14ac:dyDescent="0.25">
      <c r="P71" s="20">
        <v>-326</v>
      </c>
      <c r="Q71" s="20">
        <f t="shared" si="0"/>
        <v>2.4014862476805146</v>
      </c>
      <c r="R71" s="20">
        <f t="shared" si="1"/>
        <v>5.011182448793627</v>
      </c>
      <c r="S71" s="20">
        <f t="shared" si="2"/>
        <v>-2.6097061857536139</v>
      </c>
      <c r="T71" s="20"/>
      <c r="U71" s="20"/>
    </row>
    <row r="72" spans="16:21" x14ac:dyDescent="0.25">
      <c r="P72" s="20">
        <v>-325</v>
      </c>
      <c r="Q72" s="20">
        <f t="shared" si="0"/>
        <v>2.5614620769495633</v>
      </c>
      <c r="R72" s="20">
        <f t="shared" si="1"/>
        <v>5.1400291432395413</v>
      </c>
      <c r="S72" s="20">
        <f t="shared" si="2"/>
        <v>-2.5785745217691018</v>
      </c>
      <c r="T72" s="20"/>
      <c r="U72" s="20"/>
    </row>
    <row r="73" spans="16:21" x14ac:dyDescent="0.25">
      <c r="P73" s="20">
        <v>-324</v>
      </c>
      <c r="Q73" s="20">
        <f t="shared" si="0"/>
        <v>2.720657706077581</v>
      </c>
      <c r="R73" s="20">
        <f t="shared" si="1"/>
        <v>5.2673102273652717</v>
      </c>
      <c r="S73" s="20">
        <f t="shared" si="2"/>
        <v>-2.5466574453345587</v>
      </c>
      <c r="T73" s="20"/>
      <c r="U73" s="20"/>
    </row>
    <row r="74" spans="16:21" x14ac:dyDescent="0.25">
      <c r="P74" s="20">
        <v>-323</v>
      </c>
      <c r="Q74" s="20">
        <f t="shared" si="0"/>
        <v>2.8790246453940029</v>
      </c>
      <c r="R74" s="20">
        <f t="shared" si="1"/>
        <v>5.3929869324064237</v>
      </c>
      <c r="S74" s="20">
        <f t="shared" si="2"/>
        <v>-2.5139646781272087</v>
      </c>
      <c r="T74" s="20"/>
      <c r="U74" s="20"/>
    </row>
    <row r="75" spans="16:21" x14ac:dyDescent="0.25">
      <c r="P75" s="20">
        <v>-322</v>
      </c>
      <c r="Q75" s="20">
        <f t="shared" si="0"/>
        <v>3.0365146576403053</v>
      </c>
      <c r="R75" s="20">
        <f t="shared" si="1"/>
        <v>5.5170209782791737</v>
      </c>
      <c r="S75" s="20">
        <f t="shared" si="2"/>
        <v>-2.4805061780932642</v>
      </c>
      <c r="T75" s="20"/>
      <c r="U75" s="20"/>
    </row>
    <row r="76" spans="16:21" x14ac:dyDescent="0.25">
      <c r="P76" s="20">
        <v>-321</v>
      </c>
      <c r="Q76" s="20">
        <f t="shared" si="0"/>
        <v>3.1930797726627183</v>
      </c>
      <c r="R76" s="20">
        <f t="shared" si="1"/>
        <v>5.6393745852401089</v>
      </c>
      <c r="S76" s="20">
        <f t="shared" si="2"/>
        <v>-2.4462921364148116</v>
      </c>
      <c r="T76" s="20"/>
      <c r="U76" s="20"/>
    </row>
    <row r="77" spans="16:21" x14ac:dyDescent="0.25">
      <c r="P77" s="20">
        <v>-320</v>
      </c>
      <c r="Q77" s="20">
        <f t="shared" si="0"/>
        <v>3.3486723020234632</v>
      </c>
      <c r="R77" s="20">
        <f t="shared" si="1"/>
        <v>5.7600104853935559</v>
      </c>
      <c r="S77" s="20">
        <f t="shared" si="2"/>
        <v>-2.4113329744056755</v>
      </c>
      <c r="T77" s="20"/>
      <c r="U77" s="20"/>
    </row>
    <row r="78" spans="16:21" x14ac:dyDescent="0.25">
      <c r="P78" s="20">
        <v>-319</v>
      </c>
      <c r="Q78" s="20">
        <f t="shared" si="0"/>
        <v>3.5032448535263327</v>
      </c>
      <c r="R78" s="20">
        <f t="shared" si="1"/>
        <v>5.8788919340431391</v>
      </c>
      <c r="S78" s="20">
        <f t="shared" si="2"/>
        <v>-2.375639340337159</v>
      </c>
      <c r="T78" s="20"/>
      <c r="U78" s="20"/>
    </row>
    <row r="79" spans="16:21" x14ac:dyDescent="0.25">
      <c r="P79" s="20">
        <v>-318</v>
      </c>
      <c r="Q79" s="20">
        <f t="shared" si="0"/>
        <v>3.6567503456519219</v>
      </c>
      <c r="R79" s="20">
        <f t="shared" si="1"/>
        <v>5.9959827208838785</v>
      </c>
      <c r="S79" s="20">
        <f t="shared" si="2"/>
        <v>-2.3392221061946734</v>
      </c>
      <c r="T79" s="20"/>
      <c r="U79" s="20"/>
    </row>
    <row r="80" spans="16:21" x14ac:dyDescent="0.25">
      <c r="P80" s="20">
        <v>-317</v>
      </c>
      <c r="Q80" s="20">
        <f t="shared" si="0"/>
        <v>3.809142021898277</v>
      </c>
      <c r="R80" s="20">
        <f t="shared" si="1"/>
        <v>6.1112471810315547</v>
      </c>
      <c r="S80" s="20">
        <f t="shared" si="2"/>
        <v>-2.3020923643662226</v>
      </c>
      <c r="T80" s="20"/>
      <c r="U80" s="20"/>
    </row>
    <row r="81" spans="16:21" x14ac:dyDescent="0.25">
      <c r="P81" s="20">
        <v>-316</v>
      </c>
      <c r="Q81" s="20">
        <f t="shared" si="0"/>
        <v>3.9603734650225397</v>
      </c>
      <c r="R81" s="20">
        <f t="shared" si="1"/>
        <v>6.2246502058859372</v>
      </c>
      <c r="S81" s="20">
        <f t="shared" si="2"/>
        <v>-2.2642614242637507</v>
      </c>
      <c r="T81" s="20"/>
      <c r="U81" s="20"/>
    </row>
    <row r="82" spans="16:21" x14ac:dyDescent="0.25">
      <c r="P82" s="20">
        <v>-315</v>
      </c>
      <c r="Q82" s="20">
        <f t="shared" si="0"/>
        <v>4.1103986111792556</v>
      </c>
      <c r="R82" s="20">
        <f t="shared" si="1"/>
        <v>6.3361572538245783</v>
      </c>
      <c r="S82" s="20">
        <f t="shared" si="2"/>
        <v>-2.2257408088783932</v>
      </c>
      <c r="T82" s="20"/>
      <c r="U82" s="20"/>
    </row>
    <row r="83" spans="16:21" x14ac:dyDescent="0.25">
      <c r="P83" s="20">
        <v>-314</v>
      </c>
      <c r="Q83" s="20">
        <f t="shared" si="0"/>
        <v>4.2591717639510369</v>
      </c>
      <c r="R83" s="20">
        <f t="shared" si="1"/>
        <v>6.4457343607238951</v>
      </c>
      <c r="S83" s="20">
        <f t="shared" si="2"/>
        <v>-2.1865422512706645</v>
      </c>
      <c r="T83" s="20"/>
      <c r="U83" s="20"/>
    </row>
    <row r="84" spans="16:21" x14ac:dyDescent="0.25">
      <c r="P84" s="20">
        <v>-313</v>
      </c>
      <c r="Q84" s="20">
        <f t="shared" si="0"/>
        <v>4.4066476082673169</v>
      </c>
      <c r="R84" s="20">
        <f t="shared" si="1"/>
        <v>6.5533481503043713</v>
      </c>
      <c r="S84" s="20">
        <f t="shared" si="2"/>
        <v>-2.1466776909966678</v>
      </c>
      <c r="T84" s="20"/>
      <c r="U84" s="20"/>
    </row>
    <row r="85" spans="16:21" x14ac:dyDescent="0.25">
      <c r="P85" s="20">
        <v>-312</v>
      </c>
      <c r="Q85" s="20">
        <f t="shared" si="0"/>
        <v>4.5527812242069414</v>
      </c>
      <c r="R85" s="20">
        <f t="shared" si="1"/>
        <v>6.6589658442966888</v>
      </c>
      <c r="S85" s="20">
        <f t="shared" si="2"/>
        <v>-2.1061592704714038</v>
      </c>
      <c r="T85" s="20"/>
      <c r="U85" s="20"/>
    </row>
    <row r="86" spans="16:21" x14ac:dyDescent="0.25">
      <c r="P86" s="20">
        <v>-311</v>
      </c>
      <c r="Q86" s="20">
        <f t="shared" si="0"/>
        <v>4.697528100680409</v>
      </c>
      <c r="R86" s="20">
        <f t="shared" si="1"/>
        <v>6.7625552724257165</v>
      </c>
      <c r="S86" s="20">
        <f t="shared" si="2"/>
        <v>-2.0649993312702928</v>
      </c>
      <c r="T86" s="20"/>
      <c r="U86" s="20"/>
    </row>
    <row r="87" spans="16:21" x14ac:dyDescent="0.25">
      <c r="P87" s="20">
        <v>-310</v>
      </c>
      <c r="Q87" s="20">
        <f t="shared" si="0"/>
        <v>4.8408441489875775</v>
      </c>
      <c r="R87" s="20">
        <f t="shared" si="1"/>
        <v>6.8640848822093172</v>
      </c>
      <c r="S87" s="20">
        <f t="shared" si="2"/>
        <v>-2.0232104103700315</v>
      </c>
      <c r="T87" s="20"/>
      <c r="U87" s="20"/>
    </row>
    <row r="88" spans="16:21" x14ac:dyDescent="0.25">
      <c r="P88" s="20">
        <v>-309</v>
      </c>
      <c r="Q88" s="20">
        <f t="shared" si="0"/>
        <v>4.9826857162467162</v>
      </c>
      <c r="R88" s="20">
        <f t="shared" si="1"/>
        <v>6.9635237485689636</v>
      </c>
      <c r="S88" s="20">
        <f t="shared" si="2"/>
        <v>-1.9808052363299351</v>
      </c>
      <c r="T88" s="20"/>
      <c r="U88" s="20"/>
    </row>
    <row r="89" spans="16:21" x14ac:dyDescent="0.25">
      <c r="P89" s="20">
        <v>-308</v>
      </c>
      <c r="Q89" s="20">
        <f t="shared" si="0"/>
        <v>5.1230095986908166</v>
      </c>
      <c r="R89" s="20">
        <f t="shared" si="1"/>
        <v>7.0608415832492666</v>
      </c>
      <c r="S89" s="20">
        <f t="shared" si="2"/>
        <v>-1.9377967254149226</v>
      </c>
      <c r="T89" s="20"/>
      <c r="U89" s="20"/>
    </row>
    <row r="90" spans="16:21" x14ac:dyDescent="0.25">
      <c r="P90" s="20">
        <v>-307</v>
      </c>
      <c r="Q90" s="20">
        <f t="shared" si="0"/>
        <v>5.2617730548270938</v>
      </c>
      <c r="R90" s="20">
        <f t="shared" si="1"/>
        <v>7.1560087440435245</v>
      </c>
      <c r="S90" s="20">
        <f t="shared" si="2"/>
        <v>-1.89419797766133</v>
      </c>
      <c r="T90" s="20"/>
      <c r="U90" s="20"/>
    </row>
    <row r="91" spans="16:21" x14ac:dyDescent="0.25">
      <c r="P91" s="20">
        <v>-306</v>
      </c>
      <c r="Q91" s="20">
        <f t="shared" si="0"/>
        <v>5.3989338184557036</v>
      </c>
      <c r="R91" s="20">
        <f t="shared" si="1"/>
        <v>7.2489962438224982</v>
      </c>
      <c r="S91" s="20">
        <f t="shared" si="2"/>
        <v>-1.8500222728867475</v>
      </c>
      <c r="T91" s="20"/>
      <c r="U91" s="20"/>
    </row>
    <row r="92" spans="16:21" x14ac:dyDescent="0.25">
      <c r="P92" s="20">
        <v>-305</v>
      </c>
      <c r="Q92" s="20">
        <f t="shared" si="0"/>
        <v>5.5344501115436664</v>
      </c>
      <c r="R92" s="20">
        <f t="shared" si="1"/>
        <v>7.3397757593636408</v>
      </c>
      <c r="S92" s="20">
        <f t="shared" si="2"/>
        <v>-1.8052830666450965</v>
      </c>
      <c r="T92" s="20"/>
      <c r="U92" s="20"/>
    </row>
    <row r="93" spans="16:21" x14ac:dyDescent="0.25">
      <c r="P93" s="20">
        <v>-304</v>
      </c>
      <c r="Q93" s="20">
        <f t="shared" si="0"/>
        <v>5.6682806569501114</v>
      </c>
      <c r="R93" s="20">
        <f t="shared" si="1"/>
        <v>7.4283196399781302</v>
      </c>
      <c r="S93" s="20">
        <f t="shared" si="2"/>
        <v>-1.7599939861281806</v>
      </c>
      <c r="T93" s="20"/>
      <c r="U93" s="20"/>
    </row>
    <row r="94" spans="16:21" x14ac:dyDescent="0.25">
      <c r="P94" s="20">
        <v>-303</v>
      </c>
      <c r="Q94" s="20">
        <f t="shared" si="0"/>
        <v>5.8003846909989605</v>
      </c>
      <c r="R94" s="20">
        <f t="shared" si="1"/>
        <v>7.5146009159330287</v>
      </c>
      <c r="S94" s="20">
        <f t="shared" si="2"/>
        <v>-1.7141688260149537</v>
      </c>
      <c r="T94" s="20"/>
      <c r="U94" s="20"/>
    </row>
    <row r="95" spans="16:21" x14ac:dyDescent="0.25">
      <c r="P95" s="20">
        <v>-302</v>
      </c>
      <c r="Q95" s="20">
        <f t="shared" si="0"/>
        <v>5.9307219758951968</v>
      </c>
      <c r="R95" s="20">
        <f t="shared" si="1"/>
        <v>7.5985933066660465</v>
      </c>
      <c r="S95" s="20">
        <f t="shared" si="2"/>
        <v>-1.6678215442697779</v>
      </c>
      <c r="T95" s="20"/>
      <c r="U95" s="20"/>
    </row>
    <row r="96" spans="16:21" x14ac:dyDescent="0.25">
      <c r="P96" s="20">
        <v>-301</v>
      </c>
      <c r="Q96" s="20">
        <f t="shared" si="0"/>
        <v>6.0592528119809668</v>
      </c>
      <c r="R96" s="20">
        <f t="shared" si="1"/>
        <v>7.6802712287903807</v>
      </c>
      <c r="S96" s="20">
        <f t="shared" si="2"/>
        <v>-1.6209662578909398</v>
      </c>
      <c r="T96" s="20"/>
      <c r="U96" s="20"/>
    </row>
    <row r="97" spans="16:21" x14ac:dyDescent="0.25">
      <c r="P97" s="20">
        <v>-300</v>
      </c>
      <c r="Q97" s="20">
        <f t="shared" si="0"/>
        <v>6.1859380498277705</v>
      </c>
      <c r="R97" s="20">
        <f t="shared" si="1"/>
        <v>7.7596098038872032</v>
      </c>
      <c r="S97" s="20">
        <f t="shared" si="2"/>
        <v>-1.573617238610733</v>
      </c>
      <c r="T97" s="20"/>
      <c r="U97" s="20"/>
    </row>
    <row r="98" spans="16:21" x14ac:dyDescent="0.25">
      <c r="P98" s="20">
        <v>-299</v>
      </c>
      <c r="Q98" s="20">
        <f t="shared" si="0"/>
        <v>6.3107391021610484</v>
      </c>
      <c r="R98" s="20">
        <f t="shared" si="1"/>
        <v>7.8365848660834247</v>
      </c>
      <c r="S98" s="20">
        <f t="shared" si="2"/>
        <v>-1.5257889085484035</v>
      </c>
      <c r="T98" s="20"/>
      <c r="U98" s="20"/>
    </row>
    <row r="99" spans="16:21" x14ac:dyDescent="0.25">
      <c r="P99" s="20">
        <v>-298</v>
      </c>
      <c r="Q99" s="20">
        <f t="shared" si="0"/>
        <v>6.4336179556135509</v>
      </c>
      <c r="R99" s="20">
        <f t="shared" si="1"/>
        <v>7.9111729694124149</v>
      </c>
      <c r="S99" s="20">
        <f t="shared" si="2"/>
        <v>-1.4774958358172943</v>
      </c>
      <c r="T99" s="20"/>
      <c r="U99" s="20"/>
    </row>
    <row r="100" spans="16:21" x14ac:dyDescent="0.25">
      <c r="P100" s="20">
        <v>-297</v>
      </c>
      <c r="Q100" s="20">
        <f t="shared" si="0"/>
        <v>6.5545371823038909</v>
      </c>
      <c r="R100" s="20">
        <f t="shared" si="1"/>
        <v>7.9833513949554504</v>
      </c>
      <c r="S100" s="20">
        <f t="shared" si="2"/>
        <v>-1.4287527300875167</v>
      </c>
      <c r="T100" s="20"/>
      <c r="U100" s="20"/>
    </row>
    <row r="101" spans="16:21" x14ac:dyDescent="0.25">
      <c r="P101" s="20">
        <v>-296</v>
      </c>
      <c r="Q101" s="20">
        <f t="shared" si="0"/>
        <v>6.6734599512367687</v>
      </c>
      <c r="R101" s="20">
        <f t="shared" si="1"/>
        <v>8.0530981577617133</v>
      </c>
      <c r="S101" s="20">
        <f t="shared" si="2"/>
        <v>-1.3795744381055077</v>
      </c>
      <c r="T101" s="20"/>
      <c r="U101" s="20"/>
    </row>
    <row r="102" spans="16:21" x14ac:dyDescent="0.25">
      <c r="P102" s="20">
        <v>-295</v>
      </c>
      <c r="Q102" s="20">
        <f t="shared" ref="Q102:Q165" si="3">$Y$17*1.414*SIN(P102*2*3.1415/360+$AA$17*2*3.1415/360)</f>
        <v>6.7903500395213889</v>
      </c>
      <c r="R102" s="20">
        <f t="shared" ref="R102:R165" si="4">$Y$18*1.414*SIN(P102*2*3.1415/360)</f>
        <v>8.1203920135447198</v>
      </c>
      <c r="S102" s="20">
        <f t="shared" ref="S102:S165" si="5">$Y$19*1.414*SIN(P102*2*3.1415/360+$AA$19*2*3.1415/360)</f>
        <v>-1.3299759391718338</v>
      </c>
      <c r="T102" s="20"/>
      <c r="U102" s="20"/>
    </row>
    <row r="103" spans="16:21" x14ac:dyDescent="0.25">
      <c r="P103" s="20">
        <v>-294</v>
      </c>
      <c r="Q103" s="20">
        <f t="shared" si="3"/>
        <v>6.9051718434046556</v>
      </c>
      <c r="R103" s="20">
        <f t="shared" si="4"/>
        <v>8.1852124651531604</v>
      </c>
      <c r="S103" s="20">
        <f t="shared" si="5"/>
        <v>-1.2799723405786165</v>
      </c>
      <c r="T103" s="20"/>
      <c r="U103" s="20"/>
    </row>
    <row r="104" spans="16:21" x14ac:dyDescent="0.25">
      <c r="P104" s="20">
        <v>-293</v>
      </c>
      <c r="Q104" s="20">
        <f t="shared" si="3"/>
        <v>7.0178903891157569</v>
      </c>
      <c r="R104" s="20">
        <f t="shared" si="4"/>
        <v>8.2475397688141481</v>
      </c>
      <c r="S104" s="20">
        <f t="shared" si="5"/>
        <v>-1.2295788730079908</v>
      </c>
      <c r="T104" s="20"/>
      <c r="U104" s="20"/>
    </row>
    <row r="105" spans="16:21" x14ac:dyDescent="0.25">
      <c r="P105" s="20">
        <v>-292</v>
      </c>
      <c r="Q105" s="20">
        <f t="shared" si="3"/>
        <v>7.1284713435189371</v>
      </c>
      <c r="R105" s="20">
        <f t="shared" si="4"/>
        <v>8.3073549401470359</v>
      </c>
      <c r="S105" s="20">
        <f t="shared" si="5"/>
        <v>-1.178810885892938</v>
      </c>
      <c r="T105" s="20"/>
      <c r="U105" s="20"/>
    </row>
    <row r="106" spans="16:21" x14ac:dyDescent="0.25">
      <c r="P106" s="20">
        <v>-291</v>
      </c>
      <c r="Q106" s="20">
        <f t="shared" si="3"/>
        <v>7.2368810245710362</v>
      </c>
      <c r="R106" s="20">
        <f t="shared" si="4"/>
        <v>8.3646397599458702</v>
      </c>
      <c r="S106" s="20">
        <f t="shared" si="5"/>
        <v>-1.1276838427420031</v>
      </c>
      <c r="T106" s="20"/>
      <c r="U106" s="20"/>
    </row>
    <row r="107" spans="16:21" x14ac:dyDescent="0.25">
      <c r="P107" s="20">
        <v>-290</v>
      </c>
      <c r="Q107" s="20">
        <f t="shared" si="3"/>
        <v>7.3430864115807823</v>
      </c>
      <c r="R107" s="20">
        <f t="shared" si="4"/>
        <v>8.4193767797288324</v>
      </c>
      <c r="S107" s="20">
        <f t="shared" si="5"/>
        <v>-1.0762133164292234</v>
      </c>
      <c r="T107" s="20"/>
      <c r="U107" s="20"/>
    </row>
    <row r="108" spans="16:21" x14ac:dyDescent="0.25">
      <c r="P108" s="20">
        <v>-289</v>
      </c>
      <c r="Q108" s="20">
        <f t="shared" si="3"/>
        <v>7.4470551552666242</v>
      </c>
      <c r="R108" s="20">
        <f t="shared" si="4"/>
        <v>8.4715493270528892</v>
      </c>
      <c r="S108" s="20">
        <f t="shared" si="5"/>
        <v>-1.0244149844507611</v>
      </c>
      <c r="T108" s="20"/>
      <c r="U108" s="20"/>
    </row>
    <row r="109" spans="16:21" x14ac:dyDescent="0.25">
      <c r="P109" s="20">
        <v>-288</v>
      </c>
      <c r="Q109" s="20">
        <f t="shared" si="3"/>
        <v>7.548755587610029</v>
      </c>
      <c r="R109" s="20">
        <f t="shared" si="4"/>
        <v>8.521141510592086</v>
      </c>
      <c r="S109" s="20">
        <f t="shared" si="5"/>
        <v>-0.97230462414968066</v>
      </c>
      <c r="T109" s="20"/>
      <c r="U109" s="20"/>
    </row>
    <row r="110" spans="16:21" x14ac:dyDescent="0.25">
      <c r="P110" s="20">
        <v>-287</v>
      </c>
      <c r="Q110" s="20">
        <f t="shared" si="3"/>
        <v>7.648156731501353</v>
      </c>
      <c r="R110" s="20">
        <f t="shared" si="4"/>
        <v>8.5681382249779237</v>
      </c>
      <c r="S110" s="20">
        <f t="shared" si="5"/>
        <v>-0.91989810791027182</v>
      </c>
      <c r="T110" s="20"/>
      <c r="U110" s="20"/>
    </row>
    <row r="111" spans="16:21" x14ac:dyDescent="0.25">
      <c r="P111" s="20">
        <v>-286</v>
      </c>
      <c r="Q111" s="20">
        <f t="shared" si="3"/>
        <v>7.7452283101751389</v>
      </c>
      <c r="R111" s="20">
        <f t="shared" si="4"/>
        <v>8.6125251554002968</v>
      </c>
      <c r="S111" s="20">
        <f t="shared" si="5"/>
        <v>-0.86721139832349203</v>
      </c>
      <c r="T111" s="20"/>
      <c r="U111" s="20"/>
    </row>
    <row r="112" spans="16:21" x14ac:dyDescent="0.25">
      <c r="P112" s="20">
        <v>-285</v>
      </c>
      <c r="Q112" s="20">
        <f t="shared" si="3"/>
        <v>7.8399407564322416</v>
      </c>
      <c r="R112" s="20">
        <f t="shared" si="4"/>
        <v>8.6542887819677112</v>
      </c>
      <c r="S112" s="20">
        <f t="shared" si="5"/>
        <v>-0.81426054332485376</v>
      </c>
      <c r="T112" s="20"/>
      <c r="U112" s="20"/>
    </row>
    <row r="113" spans="16:21" x14ac:dyDescent="0.25">
      <c r="P113" s="20">
        <v>-284</v>
      </c>
      <c r="Q113" s="20">
        <f t="shared" si="3"/>
        <v>7.9322652216457028</v>
      </c>
      <c r="R113" s="20">
        <f t="shared" si="4"/>
        <v>8.6934163838252942</v>
      </c>
      <c r="S113" s="20">
        <f t="shared" si="5"/>
        <v>-0.76106167130638347</v>
      </c>
      <c r="T113" s="20"/>
      <c r="U113" s="20"/>
    </row>
    <row r="114" spans="16:21" x14ac:dyDescent="0.25">
      <c r="P114" s="20">
        <v>-283</v>
      </c>
      <c r="Q114" s="20">
        <f t="shared" si="3"/>
        <v>8.0221735845478026</v>
      </c>
      <c r="R114" s="20">
        <f t="shared" si="4"/>
        <v>8.7298960430294699</v>
      </c>
      <c r="S114" s="20">
        <f t="shared" si="5"/>
        <v>-0.7076309862040463</v>
      </c>
      <c r="T114" s="20"/>
      <c r="U114" s="20"/>
    </row>
    <row r="115" spans="16:21" x14ac:dyDescent="0.25">
      <c r="P115" s="20">
        <v>-282</v>
      </c>
      <c r="Q115" s="20">
        <f t="shared" si="3"/>
        <v>8.109638459795617</v>
      </c>
      <c r="R115" s="20">
        <f t="shared" si="4"/>
        <v>8.7637166481780877</v>
      </c>
      <c r="S115" s="20">
        <f t="shared" si="5"/>
        <v>-0.653984762562134</v>
      </c>
      <c r="T115" s="20"/>
      <c r="U115" s="20"/>
    </row>
    <row r="116" spans="16:21" x14ac:dyDescent="0.25">
      <c r="P116" s="20">
        <v>-281</v>
      </c>
      <c r="Q116" s="20">
        <f t="shared" si="3"/>
        <v>8.1946332063122913</v>
      </c>
      <c r="R116" s="20">
        <f t="shared" si="4"/>
        <v>8.7948678977948269</v>
      </c>
      <c r="S116" s="20">
        <f t="shared" si="5"/>
        <v>-0.60013934057621543</v>
      </c>
      <c r="T116" s="20"/>
      <c r="U116" s="20"/>
    </row>
    <row r="117" spans="16:21" x14ac:dyDescent="0.25">
      <c r="P117" s="20">
        <v>-280</v>
      </c>
      <c r="Q117" s="20">
        <f t="shared" si="3"/>
        <v>8.2771319354017709</v>
      </c>
      <c r="R117" s="20">
        <f t="shared" si="4"/>
        <v>8.8233403034669795</v>
      </c>
      <c r="S117" s="20">
        <f t="shared" si="5"/>
        <v>-0.54611112111600346</v>
      </c>
      <c r="T117" s="20"/>
      <c r="U117" s="20"/>
    </row>
    <row r="118" spans="16:21" x14ac:dyDescent="0.25">
      <c r="P118" s="20">
        <v>-279</v>
      </c>
      <c r="Q118" s="20">
        <f t="shared" si="3"/>
        <v>8.3571095186342053</v>
      </c>
      <c r="R118" s="20">
        <f t="shared" si="4"/>
        <v>8.8491251927355101</v>
      </c>
      <c r="S118" s="20">
        <f t="shared" si="5"/>
        <v>-0.49191656072982742</v>
      </c>
      <c r="T118" s="20"/>
      <c r="U118" s="20"/>
    </row>
    <row r="119" spans="16:21" x14ac:dyDescent="0.25">
      <c r="P119" s="20">
        <v>-278</v>
      </c>
      <c r="Q119" s="20">
        <f t="shared" si="3"/>
        <v>8.4345415954999208</v>
      </c>
      <c r="R119" s="20">
        <f t="shared" si="4"/>
        <v>8.8722147117366337</v>
      </c>
      <c r="S119" s="20">
        <f t="shared" si="5"/>
        <v>-0.43757216663207726</v>
      </c>
      <c r="T119" s="20"/>
      <c r="U119" s="20"/>
    </row>
    <row r="120" spans="16:21" x14ac:dyDescent="0.25">
      <c r="P120" s="20">
        <v>-277</v>
      </c>
      <c r="Q120" s="20">
        <f t="shared" si="3"/>
        <v>8.509404580829413</v>
      </c>
      <c r="R120" s="20">
        <f t="shared" si="4"/>
        <v>8.8926018275940351</v>
      </c>
      <c r="S120" s="20">
        <f t="shared" si="5"/>
        <v>-0.38309449167524268</v>
      </c>
      <c r="T120" s="20"/>
      <c r="U120" s="20"/>
    </row>
    <row r="121" spans="16:21" x14ac:dyDescent="0.25">
      <c r="P121" s="20">
        <v>-276</v>
      </c>
      <c r="Q121" s="20">
        <f t="shared" si="3"/>
        <v>8.5816756719771607</v>
      </c>
      <c r="R121" s="20">
        <f t="shared" si="4"/>
        <v>8.910280330561017</v>
      </c>
      <c r="S121" s="20">
        <f t="shared" si="5"/>
        <v>-0.32850012930807893</v>
      </c>
      <c r="T121" s="20"/>
      <c r="U121" s="20"/>
    </row>
    <row r="122" spans="16:21" x14ac:dyDescent="0.25">
      <c r="P122" s="20">
        <v>-275</v>
      </c>
      <c r="Q122" s="20">
        <f t="shared" si="3"/>
        <v>8.6513328557671869</v>
      </c>
      <c r="R122" s="20">
        <f t="shared" si="4"/>
        <v>8.9252448359119452</v>
      </c>
      <c r="S122" s="20">
        <f t="shared" si="5"/>
        <v>-0.27380570852133801</v>
      </c>
      <c r="T122" s="20"/>
      <c r="U122" s="20"/>
    </row>
    <row r="123" spans="16:21" x14ac:dyDescent="0.25">
      <c r="P123" s="20">
        <v>-274</v>
      </c>
      <c r="Q123" s="20">
        <f t="shared" si="3"/>
        <v>8.718354915198022</v>
      </c>
      <c r="R123" s="20">
        <f t="shared" si="4"/>
        <v>8.9374907855823871</v>
      </c>
      <c r="S123" s="20">
        <f t="shared" si="5"/>
        <v>-0.21902788878275764</v>
      </c>
      <c r="T123" s="20"/>
      <c r="U123" s="20"/>
    </row>
    <row r="124" spans="16:21" x14ac:dyDescent="0.25">
      <c r="P124" s="20">
        <v>-273</v>
      </c>
      <c r="Q124" s="20">
        <f t="shared" si="3"/>
        <v>8.7827214359052785</v>
      </c>
      <c r="R124" s="20">
        <f t="shared" si="4"/>
        <v>8.9470144495574662</v>
      </c>
      <c r="S124" s="20">
        <f t="shared" si="5"/>
        <v>-0.16418335496269476</v>
      </c>
      <c r="T124" s="20"/>
      <c r="U124" s="20"/>
    </row>
    <row r="125" spans="16:21" x14ac:dyDescent="0.25">
      <c r="P125" s="20">
        <v>-272</v>
      </c>
      <c r="Q125" s="20">
        <f t="shared" si="3"/>
        <v>8.8444128123796677</v>
      </c>
      <c r="R125" s="20">
        <f t="shared" si="4"/>
        <v>8.9538129270079843</v>
      </c>
      <c r="S125" s="20">
        <f t="shared" si="5"/>
        <v>-0.10928881225206574</v>
      </c>
      <c r="T125" s="20"/>
      <c r="U125" s="20"/>
    </row>
    <row r="126" spans="16:21" x14ac:dyDescent="0.25">
      <c r="P126" s="20">
        <v>-271</v>
      </c>
      <c r="Q126" s="20">
        <f t="shared" si="3"/>
        <v>8.9034102539386897</v>
      </c>
      <c r="R126" s="20">
        <f t="shared" si="4"/>
        <v>8.9578841471739974</v>
      </c>
      <c r="S126" s="20">
        <f t="shared" si="5"/>
        <v>-5.4360981074083867E-2</v>
      </c>
      <c r="T126" s="20"/>
      <c r="U126" s="20"/>
    </row>
    <row r="127" spans="16:21" x14ac:dyDescent="0.25">
      <c r="P127" s="20">
        <v>-270</v>
      </c>
      <c r="Q127" s="20">
        <f t="shared" si="3"/>
        <v>8.9596957904501231</v>
      </c>
      <c r="R127" s="20">
        <f t="shared" si="4"/>
        <v>8.9592268699955522</v>
      </c>
      <c r="S127" s="20">
        <f t="shared" si="5"/>
        <v>5.8340800865720667E-4</v>
      </c>
      <c r="T127" s="20"/>
      <c r="U127" s="20"/>
    </row>
    <row r="128" spans="16:21" x14ac:dyDescent="0.25">
      <c r="P128" s="20">
        <v>-269</v>
      </c>
      <c r="Q128" s="20">
        <f t="shared" si="3"/>
        <v>9.0132522778055506</v>
      </c>
      <c r="R128" s="20">
        <f t="shared" si="4"/>
        <v>8.9578406864903961</v>
      </c>
      <c r="S128" s="20">
        <f t="shared" si="5"/>
        <v>5.5527619390146367E-2</v>
      </c>
      <c r="T128" s="20"/>
      <c r="U128" s="20"/>
    </row>
    <row r="129" spans="16:21" x14ac:dyDescent="0.25">
      <c r="P129" s="20">
        <v>-268</v>
      </c>
      <c r="Q129" s="20">
        <f t="shared" si="3"/>
        <v>9.0640634031423506</v>
      </c>
      <c r="R129" s="20">
        <f t="shared" si="4"/>
        <v>8.9537260188785446</v>
      </c>
      <c r="S129" s="20">
        <f t="shared" si="5"/>
        <v>0.11045491751851003</v>
      </c>
      <c r="T129" s="20"/>
      <c r="U129" s="20"/>
    </row>
    <row r="130" spans="16:21" x14ac:dyDescent="0.25">
      <c r="P130" s="20">
        <v>-267</v>
      </c>
      <c r="Q130" s="20">
        <f t="shared" si="3"/>
        <v>9.1121136898124337</v>
      </c>
      <c r="R130" s="20">
        <f t="shared" si="4"/>
        <v>8.9468841204536869</v>
      </c>
      <c r="S130" s="20">
        <f t="shared" si="5"/>
        <v>0.16534857199350866</v>
      </c>
      <c r="T130" s="20"/>
      <c r="U130" s="20"/>
    </row>
    <row r="131" spans="16:21" x14ac:dyDescent="0.25">
      <c r="P131" s="20">
        <v>-266</v>
      </c>
      <c r="Q131" s="20">
        <f t="shared" si="3"/>
        <v>9.1573885020963157</v>
      </c>
      <c r="R131" s="20">
        <f t="shared" si="4"/>
        <v>8.9373170752014346</v>
      </c>
      <c r="S131" s="20">
        <f t="shared" si="5"/>
        <v>0.220191862662481</v>
      </c>
      <c r="T131" s="20"/>
      <c r="U131" s="20"/>
    </row>
    <row r="132" spans="16:21" x14ac:dyDescent="0.25">
      <c r="P132" s="20">
        <v>-265</v>
      </c>
      <c r="Q132" s="20">
        <f t="shared" si="3"/>
        <v>9.199874049661025</v>
      </c>
      <c r="R132" s="20">
        <f t="shared" si="4"/>
        <v>8.9250277971645602</v>
      </c>
      <c r="S132" s="20">
        <f t="shared" si="5"/>
        <v>0.27496808471316408</v>
      </c>
      <c r="T132" s="20"/>
      <c r="U132" s="20"/>
    </row>
    <row r="133" spans="16:21" x14ac:dyDescent="0.25">
      <c r="P133" s="20">
        <v>-264</v>
      </c>
      <c r="Q133" s="20">
        <f t="shared" si="3"/>
        <v>9.2395573917605311</v>
      </c>
      <c r="R133" s="20">
        <f t="shared" si="4"/>
        <v>8.9100200295554082</v>
      </c>
      <c r="S133" s="20">
        <f t="shared" si="5"/>
        <v>0.32966055376184084</v>
      </c>
      <c r="T133" s="20"/>
      <c r="U133" s="20"/>
    </row>
    <row r="134" spans="16:21" x14ac:dyDescent="0.25">
      <c r="P134" s="20">
        <v>-263</v>
      </c>
      <c r="Q134" s="20">
        <f t="shared" si="3"/>
        <v>9.2764264411773922</v>
      </c>
      <c r="R134" s="20">
        <f t="shared" si="4"/>
        <v>8.8922983436157335</v>
      </c>
      <c r="S134" s="20">
        <f t="shared" si="5"/>
        <v>0.38425261093526514</v>
      </c>
      <c r="T134" s="20"/>
      <c r="U134" s="20"/>
    </row>
    <row r="135" spans="16:21" x14ac:dyDescent="0.25">
      <c r="P135" s="20">
        <v>-262</v>
      </c>
      <c r="Q135" s="20">
        <f t="shared" si="3"/>
        <v>9.3104699679044103</v>
      </c>
      <c r="R135" s="20">
        <f t="shared" si="4"/>
        <v>8.8718681372243449</v>
      </c>
      <c r="S135" s="20">
        <f t="shared" si="5"/>
        <v>0.43872762794481679</v>
      </c>
      <c r="T135" s="20"/>
      <c r="U135" s="20"/>
    </row>
    <row r="136" spans="16:21" x14ac:dyDescent="0.25">
      <c r="P136" s="20">
        <v>-261</v>
      </c>
      <c r="Q136" s="20">
        <f t="shared" si="3"/>
        <v>9.3416776025652073</v>
      </c>
      <c r="R136" s="20">
        <f t="shared" si="4"/>
        <v>8.8487356332529608</v>
      </c>
      <c r="S136" s="20">
        <f t="shared" si="5"/>
        <v>0.49306901215134025</v>
      </c>
      <c r="T136" s="20"/>
      <c r="U136" s="20"/>
    </row>
    <row r="137" spans="16:21" x14ac:dyDescent="0.25">
      <c r="P137" s="20">
        <v>-260</v>
      </c>
      <c r="Q137" s="20">
        <f t="shared" si="3"/>
        <v>9.3700398395726516</v>
      </c>
      <c r="R137" s="20">
        <f t="shared" si="4"/>
        <v>8.8229078776707635</v>
      </c>
      <c r="S137" s="20">
        <f t="shared" si="5"/>
        <v>0.54726021161912564</v>
      </c>
      <c r="T137" s="20"/>
      <c r="U137" s="20"/>
    </row>
    <row r="138" spans="16:21" x14ac:dyDescent="0.25">
      <c r="P138" s="20">
        <v>-259</v>
      </c>
      <c r="Q138" s="20">
        <f t="shared" si="3"/>
        <v>9.395548040024174</v>
      </c>
      <c r="R138" s="20">
        <f t="shared" si="4"/>
        <v>8.7943927373982618</v>
      </c>
      <c r="S138" s="20">
        <f t="shared" si="5"/>
        <v>0.60128472015749079</v>
      </c>
      <c r="T138" s="20"/>
      <c r="U138" s="20"/>
    </row>
    <row r="139" spans="16:21" x14ac:dyDescent="0.25">
      <c r="P139" s="20">
        <v>-258</v>
      </c>
      <c r="Q139" s="20">
        <f t="shared" si="3"/>
        <v>9.4181944343331132</v>
      </c>
      <c r="R139" s="20">
        <f t="shared" si="4"/>
        <v>8.7631988979110922</v>
      </c>
      <c r="S139" s="20">
        <f t="shared" si="5"/>
        <v>0.65512608234843084</v>
      </c>
      <c r="T139" s="20"/>
      <c r="U139" s="20"/>
    </row>
    <row r="140" spans="16:21" x14ac:dyDescent="0.25">
      <c r="P140" s="20">
        <v>-257</v>
      </c>
      <c r="Q140" s="20">
        <f t="shared" si="3"/>
        <v>9.4379721245952606</v>
      </c>
      <c r="R140" s="20">
        <f t="shared" si="4"/>
        <v>8.729335860594496</v>
      </c>
      <c r="S140" s="20">
        <f t="shared" si="5"/>
        <v>0.70876789855880151</v>
      </c>
      <c r="T140" s="20"/>
      <c r="U140" s="20"/>
    </row>
    <row r="141" spans="16:21" x14ac:dyDescent="0.25">
      <c r="P141" s="20">
        <v>-256</v>
      </c>
      <c r="Q141" s="20">
        <f t="shared" si="3"/>
        <v>9.4548750866899152</v>
      </c>
      <c r="R141" s="20">
        <f t="shared" si="4"/>
        <v>8.6928139398492661</v>
      </c>
      <c r="S141" s="20">
        <f t="shared" si="5"/>
        <v>0.76219382993551266</v>
      </c>
      <c r="T141" s="20"/>
      <c r="U141" s="20"/>
    </row>
    <row r="142" spans="16:21" x14ac:dyDescent="0.25">
      <c r="P142" s="20">
        <v>-255</v>
      </c>
      <c r="Q142" s="20">
        <f t="shared" si="3"/>
        <v>9.4688981721147698</v>
      </c>
      <c r="R142" s="20">
        <f t="shared" si="4"/>
        <v>8.6536442599500827</v>
      </c>
      <c r="S142" s="20">
        <f t="shared" si="5"/>
        <v>0.81538760338220651</v>
      </c>
      <c r="T142" s="20"/>
      <c r="U142" s="20"/>
    </row>
    <row r="143" spans="16:21" x14ac:dyDescent="0.25">
      <c r="P143" s="20">
        <v>-254</v>
      </c>
      <c r="Q143" s="20">
        <f t="shared" si="3"/>
        <v>9.4800371095541074</v>
      </c>
      <c r="R143" s="20">
        <f t="shared" si="4"/>
        <v>8.6118387516571353</v>
      </c>
      <c r="S143" s="20">
        <f t="shared" si="5"/>
        <v>0.86833301651590911</v>
      </c>
      <c r="T143" s="20"/>
      <c r="U143" s="20"/>
    </row>
    <row r="144" spans="16:21" x14ac:dyDescent="0.25">
      <c r="P144" s="20">
        <v>-253</v>
      </c>
      <c r="Q144" s="20">
        <f t="shared" si="3"/>
        <v>9.4882885061798081</v>
      </c>
      <c r="R144" s="20">
        <f t="shared" si="4"/>
        <v>8.5674101485821232</v>
      </c>
      <c r="S144" s="20">
        <f t="shared" si="5"/>
        <v>0.92101394260214098</v>
      </c>
      <c r="T144" s="20"/>
      <c r="U144" s="20"/>
    </row>
    <row r="145" spans="16:21" x14ac:dyDescent="0.25">
      <c r="P145" s="20">
        <v>-252</v>
      </c>
      <c r="Q145" s="20">
        <f t="shared" si="3"/>
        <v>9.4936498486847789</v>
      </c>
      <c r="R145" s="20">
        <f t="shared" si="4"/>
        <v>8.5203719833096958</v>
      </c>
      <c r="S145" s="20">
        <f t="shared" si="5"/>
        <v>0.97341433546698819</v>
      </c>
      <c r="T145" s="20"/>
      <c r="U145" s="20"/>
    </row>
    <row r="146" spans="16:21" x14ac:dyDescent="0.25">
      <c r="P146" s="20">
        <v>-251</v>
      </c>
      <c r="Q146" s="20">
        <f t="shared" si="3"/>
        <v>9.4961195040484814</v>
      </c>
      <c r="R146" s="20">
        <f t="shared" si="4"/>
        <v>8.4707385832755424</v>
      </c>
      <c r="S146" s="20">
        <f t="shared" si="5"/>
        <v>1.0255182343846325</v>
      </c>
      <c r="T146" s="20"/>
      <c r="U146" s="20"/>
    </row>
    <row r="147" spans="16:21" x14ac:dyDescent="0.25">
      <c r="P147" s="20">
        <v>-250</v>
      </c>
      <c r="Q147" s="20">
        <f t="shared" si="3"/>
        <v>9.4956967200343403</v>
      </c>
      <c r="R147" s="20">
        <f t="shared" si="4"/>
        <v>8.4185250664023723</v>
      </c>
      <c r="S147" s="20">
        <f t="shared" si="5"/>
        <v>1.0773097689388582</v>
      </c>
      <c r="T147" s="20"/>
      <c r="U147" s="20"/>
    </row>
    <row r="148" spans="16:21" x14ac:dyDescent="0.25">
      <c r="P148" s="20">
        <v>-249</v>
      </c>
      <c r="Q148" s="20">
        <f t="shared" si="3"/>
        <v>9.4923816254188633</v>
      </c>
      <c r="R148" s="20">
        <f t="shared" si="4"/>
        <v>8.3637473364951251</v>
      </c>
      <c r="S148" s="20">
        <f t="shared" si="5"/>
        <v>1.1287731638570473</v>
      </c>
      <c r="T148" s="20"/>
      <c r="U148" s="20"/>
    </row>
    <row r="149" spans="16:21" x14ac:dyDescent="0.25">
      <c r="P149" s="20">
        <v>-248</v>
      </c>
      <c r="Q149" s="20">
        <f t="shared" si="3"/>
        <v>9.4861752299524245</v>
      </c>
      <c r="R149" s="20">
        <f t="shared" si="4"/>
        <v>8.3064220783967997</v>
      </c>
      <c r="S149" s="20">
        <f t="shared" si="5"/>
        <v>1.1798927438151994</v>
      </c>
      <c r="T149" s="20"/>
      <c r="U149" s="20"/>
    </row>
    <row r="150" spans="16:21" x14ac:dyDescent="0.25">
      <c r="P150" s="20">
        <v>-247</v>
      </c>
      <c r="Q150" s="20">
        <f t="shared" si="3"/>
        <v>9.4770794240516967</v>
      </c>
      <c r="R150" s="20">
        <f t="shared" si="4"/>
        <v>8.2465667529063875</v>
      </c>
      <c r="S150" s="20">
        <f t="shared" si="5"/>
        <v>1.2306529382125029</v>
      </c>
      <c r="T150" s="20"/>
      <c r="U150" s="20"/>
    </row>
    <row r="151" spans="16:21" x14ac:dyDescent="0.25">
      <c r="P151" s="20">
        <v>-246</v>
      </c>
      <c r="Q151" s="20">
        <f t="shared" si="3"/>
        <v>9.4650969782238494</v>
      </c>
      <c r="R151" s="20">
        <f t="shared" si="4"/>
        <v>8.1841995914604606</v>
      </c>
      <c r="S151" s="20">
        <f t="shared" si="5"/>
        <v>1.2810382859140139</v>
      </c>
      <c r="T151" s="20"/>
      <c r="U151" s="20"/>
    </row>
    <row r="152" spans="16:21" x14ac:dyDescent="0.25">
      <c r="P152" s="20">
        <v>-245</v>
      </c>
      <c r="Q152" s="20">
        <f t="shared" si="3"/>
        <v>9.4502315422226726</v>
      </c>
      <c r="R152" s="20">
        <f t="shared" si="4"/>
        <v>8.1193395905800259</v>
      </c>
      <c r="S152" s="20">
        <f t="shared" si="5"/>
        <v>1.3310334399599875</v>
      </c>
      <c r="T152" s="20"/>
      <c r="U152" s="20"/>
    </row>
    <row r="153" spans="16:21" x14ac:dyDescent="0.25">
      <c r="P153" s="20">
        <v>-244</v>
      </c>
      <c r="Q153" s="20">
        <f t="shared" si="3"/>
        <v>9.432487643936895</v>
      </c>
      <c r="R153" s="20">
        <f t="shared" si="4"/>
        <v>8.0520065060843447</v>
      </c>
      <c r="S153" s="20">
        <f t="shared" si="5"/>
        <v>1.3806231722404356</v>
      </c>
      <c r="T153" s="20"/>
      <c r="U153" s="20"/>
    </row>
    <row r="154" spans="16:21" x14ac:dyDescent="0.25">
      <c r="P154" s="20">
        <v>-243</v>
      </c>
      <c r="Q154" s="20">
        <f t="shared" si="3"/>
        <v>9.4118706880110192</v>
      </c>
      <c r="R154" s="20">
        <f t="shared" si="4"/>
        <v>7.9822208470734672</v>
      </c>
      <c r="S154" s="20">
        <f t="shared" si="5"/>
        <v>1.4297923781334869</v>
      </c>
      <c r="T154" s="20"/>
      <c r="U154" s="20"/>
    </row>
    <row r="155" spans="16:21" x14ac:dyDescent="0.25">
      <c r="P155" s="20">
        <v>-242</v>
      </c>
      <c r="Q155" s="20">
        <f t="shared" si="3"/>
        <v>9.3883869541991309</v>
      </c>
      <c r="R155" s="20">
        <f t="shared" si="4"/>
        <v>7.9100038696813479</v>
      </c>
      <c r="S155" s="20">
        <f t="shared" si="5"/>
        <v>1.4785260811061147</v>
      </c>
      <c r="T155" s="20"/>
      <c r="U155" s="20"/>
    </row>
    <row r="156" spans="16:21" x14ac:dyDescent="0.25">
      <c r="P156" s="20">
        <v>-241</v>
      </c>
      <c r="Q156" s="20">
        <f t="shared" si="3"/>
        <v>9.3620435954521071</v>
      </c>
      <c r="R156" s="20">
        <f t="shared" si="4"/>
        <v>7.8353775706013655</v>
      </c>
      <c r="S156" s="20">
        <f t="shared" si="5"/>
        <v>1.5268094372758942</v>
      </c>
      <c r="T156" s="20"/>
      <c r="U156" s="20"/>
    </row>
    <row r="157" spans="16:21" x14ac:dyDescent="0.25">
      <c r="P157" s="20">
        <v>-240</v>
      </c>
      <c r="Q157" s="20">
        <f t="shared" si="3"/>
        <v>9.3328486357389195</v>
      </c>
      <c r="R157" s="20">
        <f t="shared" si="4"/>
        <v>7.758364680386368</v>
      </c>
      <c r="S157" s="20">
        <f t="shared" si="5"/>
        <v>1.5746277399322877</v>
      </c>
      <c r="T157" s="20"/>
      <c r="U157" s="20"/>
    </row>
    <row r="158" spans="16:21" x14ac:dyDescent="0.25">
      <c r="P158" s="20">
        <v>-239</v>
      </c>
      <c r="Q158" s="20">
        <f t="shared" si="3"/>
        <v>9.3008109676025708</v>
      </c>
      <c r="R158" s="20">
        <f t="shared" si="4"/>
        <v>7.6789886565250738</v>
      </c>
      <c r="S158" s="20">
        <f t="shared" si="5"/>
        <v>1.6219664240162255</v>
      </c>
      <c r="T158" s="20"/>
      <c r="U158" s="20"/>
    </row>
    <row r="159" spans="16:21" x14ac:dyDescent="0.25">
      <c r="P159" s="20">
        <v>-238</v>
      </c>
      <c r="Q159" s="20">
        <f t="shared" si="3"/>
        <v>9.2659403494515207</v>
      </c>
      <c r="R159" s="20">
        <f t="shared" si="4"/>
        <v>7.5972736762971573</v>
      </c>
      <c r="S159" s="20">
        <f t="shared" si="5"/>
        <v>1.6688110705564754</v>
      </c>
      <c r="T159" s="20"/>
      <c r="U159" s="20"/>
    </row>
    <row r="160" spans="16:21" x14ac:dyDescent="0.25">
      <c r="P160" s="20">
        <v>-237</v>
      </c>
      <c r="Q160" s="20">
        <f t="shared" si="3"/>
        <v>9.2282474025873533</v>
      </c>
      <c r="R160" s="20">
        <f t="shared" si="4"/>
        <v>7.5132446294090505</v>
      </c>
      <c r="S160" s="20">
        <f t="shared" si="5"/>
        <v>1.715147411061545</v>
      </c>
      <c r="T160" s="20"/>
      <c r="U160" s="20"/>
    </row>
    <row r="161" spans="16:21" x14ac:dyDescent="0.25">
      <c r="P161" s="20">
        <v>-236</v>
      </c>
      <c r="Q161" s="20">
        <f t="shared" si="3"/>
        <v>9.1877436079695958</v>
      </c>
      <c r="R161" s="20">
        <f t="shared" si="4"/>
        <v>7.4269271104126995</v>
      </c>
      <c r="S161" s="20">
        <f t="shared" si="5"/>
        <v>1.7609613318657666</v>
      </c>
      <c r="T161" s="20"/>
      <c r="U161" s="20"/>
    </row>
    <row r="162" spans="16:21" x14ac:dyDescent="0.25">
      <c r="P162" s="20">
        <v>-235</v>
      </c>
      <c r="Q162" s="20">
        <f t="shared" si="3"/>
        <v>9.1444413027187466</v>
      </c>
      <c r="R162" s="20">
        <f t="shared" si="4"/>
        <v>7.3383474109097433</v>
      </c>
      <c r="S162" s="20">
        <f t="shared" si="5"/>
        <v>1.8062388784281704</v>
      </c>
      <c r="T162" s="20"/>
      <c r="U162" s="20"/>
    </row>
    <row r="163" spans="16:21" x14ac:dyDescent="0.25">
      <c r="P163" s="20">
        <v>-234</v>
      </c>
      <c r="Q163" s="20">
        <f t="shared" si="3"/>
        <v>9.0983536763584549</v>
      </c>
      <c r="R163" s="20">
        <f t="shared" si="4"/>
        <v>7.2475325115432367</v>
      </c>
      <c r="S163" s="20">
        <f t="shared" si="5"/>
        <v>1.8509662595829584</v>
      </c>
      <c r="T163" s="20"/>
      <c r="U163" s="20"/>
    </row>
    <row r="164" spans="16:21" x14ac:dyDescent="0.25">
      <c r="P164" s="20">
        <v>-233</v>
      </c>
      <c r="Q164" s="20">
        <f t="shared" si="3"/>
        <v>9.0494947667981354</v>
      </c>
      <c r="R164" s="20">
        <f t="shared" si="4"/>
        <v>7.1545100737796439</v>
      </c>
      <c r="S164" s="20">
        <f t="shared" si="5"/>
        <v>1.8951298517401414</v>
      </c>
      <c r="T164" s="20"/>
      <c r="U164" s="20"/>
    </row>
    <row r="165" spans="16:21" x14ac:dyDescent="0.25">
      <c r="P165" s="20">
        <v>-232</v>
      </c>
      <c r="Q165" s="20">
        <f t="shared" si="3"/>
        <v>8.9978794560571096</v>
      </c>
      <c r="R165" s="20">
        <f t="shared" si="4"/>
        <v>7.0593084314833145</v>
      </c>
      <c r="S165" s="20">
        <f t="shared" si="5"/>
        <v>1.9387162030352079</v>
      </c>
      <c r="T165" s="20"/>
      <c r="U165" s="20"/>
    </row>
    <row r="166" spans="16:21" x14ac:dyDescent="0.25">
      <c r="P166" s="20">
        <v>-231</v>
      </c>
      <c r="Q166" s="20">
        <f t="shared" ref="Q166:Q229" si="6">$Y$17*1.414*SIN(P166*2*3.1415/360+$AA$17*2*3.1415/360)</f>
        <v>8.9435234657316762</v>
      </c>
      <c r="R166" s="20">
        <f t="shared" ref="R166:R229" si="7">$Y$18*1.414*SIN(P166*2*3.1415/360)</f>
        <v>6.9619565822862697</v>
      </c>
      <c r="S166" s="20">
        <f t="shared" ref="S166:S229" si="8">$Y$19*1.414*SIN(P166*2*3.1415/360+$AA$19*2*3.1415/360)</f>
        <v>1.9817120374264257</v>
      </c>
      <c r="T166" s="20"/>
      <c r="U166" s="20"/>
    </row>
    <row r="167" spans="16:21" x14ac:dyDescent="0.25">
      <c r="P167" s="20">
        <v>-230</v>
      </c>
      <c r="Q167" s="20">
        <f t="shared" si="6"/>
        <v>8.8864433522064576</v>
      </c>
      <c r="R167" s="20">
        <f t="shared" si="7"/>
        <v>6.8624841787557651</v>
      </c>
      <c r="S167" s="20">
        <f t="shared" si="8"/>
        <v>2.0241042587386171</v>
      </c>
      <c r="T167" s="20"/>
      <c r="U167" s="20"/>
    </row>
    <row r="168" spans="16:21" x14ac:dyDescent="0.25">
      <c r="P168" s="20">
        <v>-229</v>
      </c>
      <c r="Q168" s="20">
        <f t="shared" si="6"/>
        <v>8.8266565016114278</v>
      </c>
      <c r="R168" s="20">
        <f t="shared" si="7"/>
        <v>6.7609215193623156</v>
      </c>
      <c r="S168" s="20">
        <f t="shared" si="8"/>
        <v>2.0658799546521651</v>
      </c>
      <c r="T168" s="20"/>
      <c r="U168" s="20"/>
    </row>
    <row r="169" spans="16:21" x14ac:dyDescent="0.25">
      <c r="P169" s="20">
        <v>-228</v>
      </c>
      <c r="Q169" s="20">
        <f t="shared" si="6"/>
        <v>8.7641811245262833</v>
      </c>
      <c r="R169" s="20">
        <f t="shared" si="7"/>
        <v>6.6572995392511025</v>
      </c>
      <c r="S169" s="20">
        <f t="shared" si="8"/>
        <v>2.10702640063597</v>
      </c>
      <c r="T169" s="20"/>
      <c r="U169" s="20"/>
    </row>
    <row r="170" spans="16:21" x14ac:dyDescent="0.25">
      <c r="P170" s="20">
        <v>-227</v>
      </c>
      <c r="Q170" s="20">
        <f t="shared" si="6"/>
        <v>8.6990362504336147</v>
      </c>
      <c r="R170" s="20">
        <f t="shared" si="7"/>
        <v>6.551649800819316</v>
      </c>
      <c r="S170" s="20">
        <f t="shared" si="8"/>
        <v>2.1475310638232594</v>
      </c>
      <c r="T170" s="20"/>
      <c r="U170" s="20"/>
    </row>
    <row r="171" spans="16:21" x14ac:dyDescent="0.25">
      <c r="P171" s="20">
        <v>-226</v>
      </c>
      <c r="Q171" s="20">
        <f t="shared" si="6"/>
        <v>8.631241721922704</v>
      </c>
      <c r="R171" s="20">
        <f t="shared" si="7"/>
        <v>6.4440044841025683</v>
      </c>
      <c r="S171" s="20">
        <f t="shared" si="8"/>
        <v>2.1873816068289833</v>
      </c>
      <c r="T171" s="20"/>
      <c r="U171" s="20"/>
    </row>
    <row r="172" spans="16:21" x14ac:dyDescent="0.25">
      <c r="P172" s="20">
        <v>-225</v>
      </c>
      <c r="Q172" s="20">
        <f t="shared" si="6"/>
        <v>8.5608181886456318</v>
      </c>
      <c r="R172" s="20">
        <f t="shared" si="7"/>
        <v>6.3343963769730713</v>
      </c>
      <c r="S172" s="20">
        <f t="shared" si="8"/>
        <v>2.2265658915076862</v>
      </c>
      <c r="T172" s="20"/>
      <c r="U172" s="20"/>
    </row>
    <row r="173" spans="16:21" x14ac:dyDescent="0.25">
      <c r="P173" s="20">
        <v>-224</v>
      </c>
      <c r="Q173" s="20">
        <f t="shared" si="6"/>
        <v>8.4877871010275641</v>
      </c>
      <c r="R173" s="20">
        <f t="shared" si="7"/>
        <v>6.2228588651527623</v>
      </c>
      <c r="S173" s="20">
        <f t="shared" si="8"/>
        <v>2.2650719826506798</v>
      </c>
      <c r="T173" s="20"/>
      <c r="U173" s="20"/>
    </row>
    <row r="174" spans="16:21" x14ac:dyDescent="0.25">
      <c r="P174" s="20">
        <v>-223</v>
      </c>
      <c r="Q174" s="20">
        <f t="shared" si="6"/>
        <v>8.4121707037331248</v>
      </c>
      <c r="R174" s="20">
        <f t="shared" si="7"/>
        <v>6.1094259220442666</v>
      </c>
      <c r="S174" s="20">
        <f t="shared" si="8"/>
        <v>2.3028881516214144</v>
      </c>
      <c r="T174" s="20"/>
      <c r="U174" s="20"/>
    </row>
    <row r="175" spans="16:21" x14ac:dyDescent="0.25">
      <c r="P175" s="20">
        <v>-222</v>
      </c>
      <c r="Q175" s="20">
        <f t="shared" si="6"/>
        <v>8.3339920288908669</v>
      </c>
      <c r="R175" s="20">
        <f t="shared" si="7"/>
        <v>5.9941320983828836</v>
      </c>
      <c r="S175" s="20">
        <f t="shared" si="8"/>
        <v>2.3400028799279191</v>
      </c>
      <c r="T175" s="20"/>
      <c r="U175" s="20"/>
    </row>
    <row r="176" spans="16:21" x14ac:dyDescent="0.25">
      <c r="P176" s="20">
        <v>-221</v>
      </c>
      <c r="Q176" s="20">
        <f t="shared" si="6"/>
        <v>8.2532748890778684</v>
      </c>
      <c r="R176" s="20">
        <f t="shared" si="7"/>
        <v>5.877012511712735</v>
      </c>
      <c r="S176" s="20">
        <f t="shared" si="8"/>
        <v>2.3764048627312433</v>
      </c>
      <c r="T176" s="20"/>
      <c r="U176" s="20"/>
    </row>
    <row r="177" spans="16:21" x14ac:dyDescent="0.25">
      <c r="P177" s="20">
        <v>-220</v>
      </c>
      <c r="Q177" s="20">
        <f t="shared" si="6"/>
        <v>8.1700438700666158</v>
      </c>
      <c r="R177" s="20">
        <f t="shared" si="7"/>
        <v>5.7581028356902175</v>
      </c>
      <c r="S177" s="20">
        <f t="shared" si="8"/>
        <v>2.4120830122888157</v>
      </c>
      <c r="T177" s="20"/>
      <c r="U177" s="20"/>
    </row>
    <row r="178" spans="16:21" x14ac:dyDescent="0.25">
      <c r="P178" s="20">
        <v>-219</v>
      </c>
      <c r="Q178" s="20">
        <f t="shared" si="6"/>
        <v>8.0843243233363928</v>
      </c>
      <c r="R178" s="20">
        <f t="shared" si="7"/>
        <v>5.637439289218146</v>
      </c>
      <c r="S178" s="20">
        <f t="shared" si="8"/>
        <v>2.4470264613316779</v>
      </c>
      <c r="T178" s="20"/>
      <c r="U178" s="20"/>
    </row>
    <row r="179" spans="16:21" x14ac:dyDescent="0.25">
      <c r="P179" s="20">
        <v>-218</v>
      </c>
      <c r="Q179" s="20">
        <f t="shared" si="6"/>
        <v>7.9961423583514142</v>
      </c>
      <c r="R179" s="20">
        <f t="shared" si="7"/>
        <v>5.5150586254137357</v>
      </c>
      <c r="S179" s="20">
        <f t="shared" si="8"/>
        <v>2.4812245663745651</v>
      </c>
      <c r="T179" s="20"/>
      <c r="U179" s="20"/>
    </row>
    <row r="180" spans="16:21" x14ac:dyDescent="0.25">
      <c r="P180" s="20">
        <v>-217</v>
      </c>
      <c r="Q180" s="20">
        <f t="shared" si="6"/>
        <v>7.9055248346081157</v>
      </c>
      <c r="R180" s="20">
        <f t="shared" si="7"/>
        <v>5.3909981204139301</v>
      </c>
      <c r="S180" s="20">
        <f t="shared" si="8"/>
        <v>2.5146669109578252</v>
      </c>
      <c r="T180" s="20"/>
      <c r="U180" s="20"/>
    </row>
    <row r="181" spans="16:21" x14ac:dyDescent="0.25">
      <c r="P181" s="20">
        <v>-216</v>
      </c>
      <c r="Q181" s="20">
        <f t="shared" si="6"/>
        <v>7.8124993534539611</v>
      </c>
      <c r="R181" s="20">
        <f t="shared" si="7"/>
        <v>5.2652955620214019</v>
      </c>
      <c r="S181" s="20">
        <f t="shared" si="8"/>
        <v>2.5473433088201833</v>
      </c>
      <c r="T181" s="20"/>
      <c r="U181" s="20"/>
    </row>
    <row r="182" spans="16:21" x14ac:dyDescent="0.25">
      <c r="P182" s="20">
        <v>-215</v>
      </c>
      <c r="Q182" s="20">
        <f t="shared" si="6"/>
        <v>7.7170942496803061</v>
      </c>
      <c r="R182" s="20">
        <f t="shared" si="7"/>
        <v>5.137989238194673</v>
      </c>
      <c r="S182" s="20">
        <f t="shared" si="8"/>
        <v>2.579243807001395</v>
      </c>
      <c r="T182" s="20"/>
      <c r="U182" s="20"/>
    </row>
    <row r="183" spans="16:21" x14ac:dyDescent="0.25">
      <c r="P183" s="20">
        <v>-214</v>
      </c>
      <c r="Q183" s="20">
        <f t="shared" si="6"/>
        <v>7.619338582891853</v>
      </c>
      <c r="R183" s="20">
        <f t="shared" si="7"/>
        <v>5.0091179253859597</v>
      </c>
      <c r="S183" s="20">
        <f t="shared" si="8"/>
        <v>2.6103586888738342</v>
      </c>
      <c r="T183" s="20"/>
      <c r="U183" s="20"/>
    </row>
    <row r="184" spans="16:21" x14ac:dyDescent="0.25">
      <c r="P184" s="20">
        <v>-213</v>
      </c>
      <c r="Q184" s="20">
        <f t="shared" si="6"/>
        <v>7.5192621286553383</v>
      </c>
      <c r="R184" s="20">
        <f t="shared" si="7"/>
        <v>4.8787208767301422</v>
      </c>
      <c r="S184" s="20">
        <f t="shared" si="8"/>
        <v>2.6406784771020981</v>
      </c>
      <c r="T184" s="20"/>
      <c r="U184" s="20"/>
    </row>
    <row r="185" spans="16:21" x14ac:dyDescent="0.25">
      <c r="P185" s="20">
        <v>-212</v>
      </c>
      <c r="Q185" s="20">
        <f t="shared" si="6"/>
        <v>7.4168953694301401</v>
      </c>
      <c r="R185" s="20">
        <f t="shared" si="7"/>
        <v>4.7468378100886284</v>
      </c>
      <c r="S185" s="20">
        <f t="shared" si="8"/>
        <v>2.6701939365297251</v>
      </c>
      <c r="T185" s="20"/>
      <c r="U185" s="20"/>
    </row>
    <row r="186" spans="16:21" x14ac:dyDescent="0.25">
      <c r="P186" s="20">
        <v>-211</v>
      </c>
      <c r="Q186" s="20">
        <f t="shared" si="6"/>
        <v>7.312269485283573</v>
      </c>
      <c r="R186" s="20">
        <f t="shared" si="7"/>
        <v>4.6135088959515889</v>
      </c>
      <c r="S186" s="20">
        <f t="shared" si="8"/>
        <v>2.6988960769921464</v>
      </c>
      <c r="T186" s="20"/>
      <c r="U186" s="20"/>
    </row>
    <row r="187" spans="16:21" x14ac:dyDescent="0.25">
      <c r="P187" s="20">
        <v>-210</v>
      </c>
      <c r="Q187" s="20">
        <f t="shared" si="6"/>
        <v>7.205416344393698</v>
      </c>
      <c r="R187" s="20">
        <f t="shared" si="7"/>
        <v>4.4787747452023732</v>
      </c>
      <c r="S187" s="20">
        <f t="shared" si="8"/>
        <v>2.7267761560550166</v>
      </c>
      <c r="T187" s="20"/>
      <c r="U187" s="20"/>
    </row>
    <row r="188" spans="16:21" x14ac:dyDescent="0.25">
      <c r="P188" s="20">
        <v>-209</v>
      </c>
      <c r="Q188" s="20">
        <f t="shared" si="6"/>
        <v>7.0963684933425428</v>
      </c>
      <c r="R188" s="20">
        <f t="shared" si="7"/>
        <v>4.3426763967477724</v>
      </c>
      <c r="S188" s="20">
        <f t="shared" si="8"/>
        <v>2.7538256816770859</v>
      </c>
      <c r="T188" s="20"/>
      <c r="U188" s="20"/>
    </row>
    <row r="189" spans="16:21" x14ac:dyDescent="0.25">
      <c r="P189" s="20">
        <v>-208</v>
      </c>
      <c r="Q189" s="20">
        <f t="shared" si="6"/>
        <v>6.9851591472026691</v>
      </c>
      <c r="R189" s="20">
        <f t="shared" si="7"/>
        <v>4.2052553050178894</v>
      </c>
      <c r="S189" s="20">
        <f t="shared" si="8"/>
        <v>2.7800364147968071</v>
      </c>
      <c r="T189" s="20"/>
      <c r="U189" s="20"/>
    </row>
    <row r="190" spans="16:21" x14ac:dyDescent="0.25">
      <c r="P190" s="20">
        <v>-207</v>
      </c>
      <c r="Q190" s="20">
        <f t="shared" si="6"/>
        <v>6.8718221794201604</v>
      </c>
      <c r="R190" s="20">
        <f t="shared" si="7"/>
        <v>4.0665533273394985</v>
      </c>
      <c r="S190" s="20">
        <f t="shared" si="8"/>
        <v>2.8054003718418823</v>
      </c>
      <c r="T190" s="20"/>
      <c r="U190" s="20"/>
    </row>
    <row r="191" spans="16:21" x14ac:dyDescent="0.25">
      <c r="P191" s="20">
        <v>-206</v>
      </c>
      <c r="Q191" s="20">
        <f t="shared" si="6"/>
        <v>6.7563921114970285</v>
      </c>
      <c r="R191" s="20">
        <f t="shared" si="7"/>
        <v>3.926612711186614</v>
      </c>
      <c r="S191" s="20">
        <f t="shared" si="8"/>
        <v>2.8299098271609977</v>
      </c>
      <c r="T191" s="20"/>
      <c r="U191" s="20"/>
    </row>
    <row r="192" spans="16:21" x14ac:dyDescent="0.25">
      <c r="P192" s="20">
        <v>-205</v>
      </c>
      <c r="Q192" s="20">
        <f t="shared" si="6"/>
        <v>6.6389041024762596</v>
      </c>
      <c r="R192" s="20">
        <f t="shared" si="7"/>
        <v>3.7854760813122783</v>
      </c>
      <c r="S192" s="20">
        <f t="shared" si="8"/>
        <v>2.8535573153769884</v>
      </c>
      <c r="T192" s="20"/>
      <c r="U192" s="20"/>
    </row>
    <row r="193" spans="16:21" x14ac:dyDescent="0.25">
      <c r="P193" s="20">
        <v>-204</v>
      </c>
      <c r="Q193" s="20">
        <f t="shared" si="6"/>
        <v>6.5193939382326569</v>
      </c>
      <c r="R193" s="20">
        <f t="shared" si="7"/>
        <v>3.6431864267654066</v>
      </c>
      <c r="S193" s="20">
        <f t="shared" si="8"/>
        <v>2.8763356336607337</v>
      </c>
      <c r="T193" s="20"/>
      <c r="U193" s="20"/>
    </row>
    <row r="194" spans="16:21" x14ac:dyDescent="0.25">
      <c r="P194" s="20">
        <v>-203</v>
      </c>
      <c r="Q194" s="20">
        <f t="shared" si="6"/>
        <v>6.3978980205727733</v>
      </c>
      <c r="R194" s="20">
        <f t="shared" si="7"/>
        <v>3.4997870877966997</v>
      </c>
      <c r="S194" s="20">
        <f t="shared" si="8"/>
        <v>2.8982378439250751</v>
      </c>
      <c r="T194" s="20"/>
      <c r="U194" s="20"/>
    </row>
    <row r="195" spans="16:21" x14ac:dyDescent="0.25">
      <c r="P195" s="20">
        <v>-202</v>
      </c>
      <c r="Q195" s="20">
        <f t="shared" si="6"/>
        <v>6.2744533561471965</v>
      </c>
      <c r="R195" s="20">
        <f t="shared" si="7"/>
        <v>3.3553217426575213</v>
      </c>
      <c r="S195" s="20">
        <f t="shared" si="8"/>
        <v>2.9192572749381083</v>
      </c>
      <c r="T195" s="20"/>
      <c r="U195" s="20"/>
    </row>
    <row r="196" spans="16:21" x14ac:dyDescent="0.25">
      <c r="P196" s="20">
        <v>-201</v>
      </c>
      <c r="Q196" s="20">
        <f t="shared" si="6"/>
        <v>6.14909754517865</v>
      </c>
      <c r="R196" s="20">
        <f t="shared" si="7"/>
        <v>3.2098343942959033</v>
      </c>
      <c r="S196" s="20">
        <f t="shared" si="8"/>
        <v>2.9393875243551757</v>
      </c>
      <c r="T196" s="20"/>
      <c r="U196" s="20"/>
    </row>
    <row r="197" spans="16:21" x14ac:dyDescent="0.25">
      <c r="P197" s="20">
        <v>-200</v>
      </c>
      <c r="Q197" s="20">
        <f t="shared" si="6"/>
        <v>6.0218687700092755</v>
      </c>
      <c r="R197" s="20">
        <f t="shared" si="7"/>
        <v>3.0633693569535962</v>
      </c>
      <c r="S197" s="20">
        <f t="shared" si="8"/>
        <v>2.9586224606689733</v>
      </c>
      <c r="T197" s="20"/>
      <c r="U197" s="20"/>
    </row>
    <row r="198" spans="16:21" x14ac:dyDescent="0.25">
      <c r="P198" s="20">
        <v>-199</v>
      </c>
      <c r="Q198" s="20">
        <f t="shared" si="6"/>
        <v>5.8928057834705934</v>
      </c>
      <c r="R198" s="20">
        <f t="shared" si="7"/>
        <v>2.9159712426683129</v>
      </c>
      <c r="S198" s="20">
        <f t="shared" si="8"/>
        <v>2.976956225077156</v>
      </c>
      <c r="T198" s="20"/>
      <c r="U198" s="20"/>
    </row>
    <row r="199" spans="16:21" x14ac:dyDescent="0.25">
      <c r="P199" s="20">
        <v>-198</v>
      </c>
      <c r="Q199" s="20">
        <f t="shared" si="6"/>
        <v>5.7619478970797378</v>
      </c>
      <c r="R199" s="20">
        <f t="shared" si="7"/>
        <v>2.7676849476852947</v>
      </c>
      <c r="S199" s="20">
        <f t="shared" si="8"/>
        <v>2.9943832332668778</v>
      </c>
      <c r="T199" s="20"/>
      <c r="U199" s="20"/>
    </row>
    <row r="200" spans="16:21" x14ac:dyDescent="0.25">
      <c r="P200" s="20">
        <v>-197</v>
      </c>
      <c r="Q200" s="20">
        <f t="shared" si="6"/>
        <v>5.6293349690654519</v>
      </c>
      <c r="R200" s="20">
        <f t="shared" si="7"/>
        <v>2.6185556387822411</v>
      </c>
      <c r="S200" s="20">
        <f t="shared" si="8"/>
        <v>3.0108981771157333</v>
      </c>
      <c r="T200" s="20"/>
      <c r="U200" s="20"/>
    </row>
    <row r="201" spans="16:21" x14ac:dyDescent="0.25">
      <c r="P201" s="20">
        <v>-196</v>
      </c>
      <c r="Q201" s="20">
        <f t="shared" si="6"/>
        <v>5.4950073922276568</v>
      </c>
      <c r="R201" s="20">
        <f t="shared" si="7"/>
        <v>2.4686287395119448</v>
      </c>
      <c r="S201" s="20">
        <f t="shared" si="8"/>
        <v>3.0264960263085587</v>
      </c>
      <c r="T201" s="20"/>
      <c r="U201" s="20"/>
    </row>
    <row r="202" spans="16:21" x14ac:dyDescent="0.25">
      <c r="P202" s="20">
        <v>-195</v>
      </c>
      <c r="Q202" s="20">
        <f t="shared" si="6"/>
        <v>5.359006081634079</v>
      </c>
      <c r="R202" s="20">
        <f t="shared" si="7"/>
        <v>2.3179499163665924</v>
      </c>
      <c r="S202" s="20">
        <f t="shared" si="8"/>
        <v>3.0411720298696348</v>
      </c>
      <c r="T202" s="20"/>
      <c r="U202" s="20"/>
    </row>
    <row r="203" spans="16:21" x14ac:dyDescent="0.25">
      <c r="P203" s="20">
        <v>-194</v>
      </c>
      <c r="Q203" s="20">
        <f t="shared" si="6"/>
        <v>5.2213724621579045</v>
      </c>
      <c r="R203" s="20">
        <f t="shared" si="7"/>
        <v>2.1665650648681689</v>
      </c>
      <c r="S203" s="20">
        <f t="shared" si="8"/>
        <v>3.0549217176097865</v>
      </c>
      <c r="T203" s="20"/>
      <c r="U203" s="20"/>
    </row>
    <row r="204" spans="16:21" x14ac:dyDescent="0.25">
      <c r="P204" s="20">
        <v>-193</v>
      </c>
      <c r="Q204" s="20">
        <f t="shared" si="6"/>
        <v>5.0821484558600991</v>
      </c>
      <c r="R204" s="20">
        <f t="shared" si="7"/>
        <v>2.0145202955890622</v>
      </c>
      <c r="S204" s="20">
        <f t="shared" si="8"/>
        <v>3.0677409014879671</v>
      </c>
      <c r="T204" s="20"/>
      <c r="U204" s="20"/>
    </row>
    <row r="205" spans="16:21" x14ac:dyDescent="0.25">
      <c r="P205" s="20">
        <v>-192</v>
      </c>
      <c r="Q205" s="20">
        <f t="shared" si="6"/>
        <v>4.9413764692202609</v>
      </c>
      <c r="R205" s="20">
        <f t="shared" si="7"/>
        <v>1.8618619201071254</v>
      </c>
      <c r="S205" s="20">
        <f t="shared" si="8"/>
        <v>3.0796256768869057</v>
      </c>
      <c r="T205" s="20"/>
      <c r="U205" s="20"/>
    </row>
    <row r="206" spans="16:21" x14ac:dyDescent="0.25">
      <c r="P206" s="20">
        <v>-191</v>
      </c>
      <c r="Q206" s="20">
        <f t="shared" si="6"/>
        <v>4.7990993802200164</v>
      </c>
      <c r="R206" s="20">
        <f t="shared" si="7"/>
        <v>1.708636436899611</v>
      </c>
      <c r="S206" s="20">
        <f t="shared" si="8"/>
        <v>3.090572423802413</v>
      </c>
      <c r="T206" s="20"/>
      <c r="U206" s="20"/>
    </row>
    <row r="207" spans="16:21" x14ac:dyDescent="0.25">
      <c r="P207" s="20">
        <v>-190</v>
      </c>
      <c r="Q207" s="20">
        <f t="shared" si="6"/>
        <v>4.6553605252826751</v>
      </c>
      <c r="R207" s="20">
        <f t="shared" si="7"/>
        <v>1.5548905171800584</v>
      </c>
      <c r="S207" s="20">
        <f t="shared" si="8"/>
        <v>3.1005778079460149</v>
      </c>
      <c r="T207" s="20"/>
      <c r="U207" s="20"/>
    </row>
    <row r="208" spans="16:21" x14ac:dyDescent="0.25">
      <c r="P208" s="20">
        <v>-189</v>
      </c>
      <c r="Q208" s="20">
        <f t="shared" si="6"/>
        <v>4.5102036860733783</v>
      </c>
      <c r="R208" s="20">
        <f t="shared" si="7"/>
        <v>1.4006709906826875</v>
      </c>
      <c r="S208" s="20">
        <f t="shared" si="8"/>
        <v>3.1096387817605393</v>
      </c>
      <c r="T208" s="20"/>
      <c r="U208" s="20"/>
    </row>
    <row r="209" spans="16:21" x14ac:dyDescent="0.25">
      <c r="P209" s="20">
        <v>-188</v>
      </c>
      <c r="Q209" s="20">
        <f t="shared" si="6"/>
        <v>4.3636730761635221</v>
      </c>
      <c r="R209" s="20">
        <f t="shared" si="7"/>
        <v>1.2460248313984092</v>
      </c>
      <c r="S209" s="20">
        <f t="shared" si="8"/>
        <v>3.117752585348383</v>
      </c>
      <c r="T209" s="20"/>
      <c r="U209" s="20"/>
    </row>
    <row r="210" spans="16:21" x14ac:dyDescent="0.25">
      <c r="P210" s="20">
        <v>-187</v>
      </c>
      <c r="Q210" s="20">
        <f t="shared" si="6"/>
        <v>4.2158133275636755</v>
      </c>
      <c r="R210" s="20">
        <f t="shared" si="7"/>
        <v>1.0909991432669373</v>
      </c>
      <c r="S210" s="20">
        <f t="shared" si="8"/>
        <v>3.1249167473121511</v>
      </c>
      <c r="T210" s="20"/>
      <c r="U210" s="20"/>
    </row>
    <row r="211" spans="16:21" x14ac:dyDescent="0.25">
      <c r="P211" s="20">
        <v>-186</v>
      </c>
      <c r="Q211" s="20">
        <f t="shared" si="6"/>
        <v>4.0666694771290732</v>
      </c>
      <c r="R211" s="20">
        <f t="shared" si="7"/>
        <v>0.93564114582935776</v>
      </c>
      <c r="S211" s="20">
        <f t="shared" si="8"/>
        <v>3.1311290855074252</v>
      </c>
      <c r="T211" s="20"/>
      <c r="U211" s="20"/>
    </row>
    <row r="212" spans="16:21" x14ac:dyDescent="0.25">
      <c r="P212" s="20">
        <v>-185</v>
      </c>
      <c r="Q212" s="20">
        <f t="shared" si="6"/>
        <v>3.9162869528417046</v>
      </c>
      <c r="R212" s="20">
        <f t="shared" si="7"/>
        <v>0.77999815984538834</v>
      </c>
      <c r="S212" s="20">
        <f t="shared" si="8"/>
        <v>3.1363877077074265</v>
      </c>
      <c r="T212" s="20"/>
      <c r="U212" s="20"/>
    </row>
    <row r="213" spans="16:21" x14ac:dyDescent="0.25">
      <c r="P213" s="20">
        <v>-184</v>
      </c>
      <c r="Q213" s="20">
        <f t="shared" si="6"/>
        <v>3.7647115599733887</v>
      </c>
      <c r="R213" s="20">
        <f t="shared" si="7"/>
        <v>0.62411759287992596</v>
      </c>
      <c r="S213" s="20">
        <f t="shared" si="8"/>
        <v>3.1406910121793707</v>
      </c>
      <c r="T213" s="20"/>
      <c r="U213" s="20"/>
    </row>
    <row r="214" spans="16:21" x14ac:dyDescent="0.25">
      <c r="P214" s="20">
        <v>-183</v>
      </c>
      <c r="Q214" s="20">
        <f t="shared" si="6"/>
        <v>3.6119894671338213</v>
      </c>
      <c r="R214" s="20">
        <f t="shared" si="7"/>
        <v>0.46804692486305188</v>
      </c>
      <c r="S214" s="20">
        <f t="shared" si="8"/>
        <v>3.1440376881723462</v>
      </c>
      <c r="T214" s="20"/>
      <c r="U214" s="20"/>
    </row>
    <row r="215" spans="16:21" x14ac:dyDescent="0.25">
      <c r="P215" s="20">
        <v>-182</v>
      </c>
      <c r="Q215" s="20">
        <f t="shared" si="6"/>
        <v>3.4581671922080193</v>
      </c>
      <c r="R215" s="20">
        <f t="shared" si="7"/>
        <v>0.31183369362805741</v>
      </c>
      <c r="S215" s="20">
        <f t="shared" si="8"/>
        <v>3.1464267163165531</v>
      </c>
      <c r="T215" s="20"/>
      <c r="U215" s="20"/>
    </row>
    <row r="216" spans="16:21" x14ac:dyDescent="0.25">
      <c r="P216" s="20">
        <v>-181</v>
      </c>
      <c r="Q216" s="20">
        <f t="shared" si="6"/>
        <v>3.3032915881873492</v>
      </c>
      <c r="R216" s="20">
        <f t="shared" si="7"/>
        <v>0.15552548043180575</v>
      </c>
      <c r="S216" s="20">
        <f t="shared" si="8"/>
        <v>3.1478573689337987</v>
      </c>
      <c r="T216" s="20"/>
      <c r="U216" s="20"/>
    </row>
    <row r="217" spans="16:21" x14ac:dyDescent="0.25">
      <c r="P217" s="20">
        <v>-180</v>
      </c>
      <c r="Q217" s="20">
        <f t="shared" si="6"/>
        <v>3.1474098288985179</v>
      </c>
      <c r="R217" s="20">
        <f t="shared" si="7"/>
        <v>-8.3010453810476855E-4</v>
      </c>
      <c r="S217" s="20">
        <f t="shared" si="8"/>
        <v>3.1483292102591416</v>
      </c>
      <c r="T217" s="20"/>
      <c r="U217" s="20"/>
    </row>
    <row r="218" spans="16:21" x14ac:dyDescent="0.25">
      <c r="P218" s="20">
        <v>-179</v>
      </c>
      <c r="Q218" s="20">
        <f t="shared" si="6"/>
        <v>2.9905693946347713</v>
      </c>
      <c r="R218" s="20">
        <f t="shared" si="7"/>
        <v>-0.15718543666504584</v>
      </c>
      <c r="S218" s="20">
        <f t="shared" si="8"/>
        <v>3.14784209657362</v>
      </c>
      <c r="T218" s="20"/>
      <c r="U218" s="20"/>
    </row>
    <row r="219" spans="16:21" x14ac:dyDescent="0.25">
      <c r="P219" s="20">
        <v>-178</v>
      </c>
      <c r="Q219" s="20">
        <f t="shared" si="6"/>
        <v>2.8328180576938209</v>
      </c>
      <c r="R219" s="20">
        <f t="shared" si="7"/>
        <v>-0.31349289140940295</v>
      </c>
      <c r="S219" s="20">
        <f t="shared" si="8"/>
        <v>3.1463961762480301</v>
      </c>
      <c r="T219" s="20"/>
      <c r="U219" s="20"/>
    </row>
    <row r="220" spans="16:21" x14ac:dyDescent="0.25">
      <c r="P220" s="20">
        <v>-177</v>
      </c>
      <c r="Q220" s="20">
        <f t="shared" si="6"/>
        <v>2.6742038678268081</v>
      </c>
      <c r="R220" s="20">
        <f t="shared" si="7"/>
        <v>-0.46970485881459606</v>
      </c>
      <c r="S220" s="20">
        <f t="shared" si="8"/>
        <v>3.1439918896977312</v>
      </c>
      <c r="T220" s="20"/>
      <c r="U220" s="20"/>
    </row>
    <row r="221" spans="16:21" x14ac:dyDescent="0.25">
      <c r="P221" s="20">
        <v>-176</v>
      </c>
      <c r="Q221" s="20">
        <f t="shared" si="6"/>
        <v>2.5147751376027125</v>
      </c>
      <c r="R221" s="20">
        <f t="shared" si="7"/>
        <v>-0.62577375800871804</v>
      </c>
      <c r="S221" s="20">
        <f t="shared" si="8"/>
        <v>3.1406299692485002</v>
      </c>
      <c r="T221" s="20"/>
      <c r="U221" s="20"/>
    </row>
    <row r="222" spans="16:21" x14ac:dyDescent="0.25">
      <c r="P222" s="20">
        <v>-175</v>
      </c>
      <c r="Q222" s="20">
        <f t="shared" si="6"/>
        <v>2.3545804276927838</v>
      </c>
      <c r="R222" s="20">
        <f t="shared" si="7"/>
        <v>-0.78165205169723428</v>
      </c>
      <c r="S222" s="20">
        <f t="shared" si="8"/>
        <v>3.1363114389134714</v>
      </c>
      <c r="T222" s="20"/>
      <c r="U222" s="20"/>
    </row>
    <row r="223" spans="16:21" x14ac:dyDescent="0.25">
      <c r="P223" s="20">
        <v>-174</v>
      </c>
      <c r="Q223" s="20">
        <f t="shared" si="6"/>
        <v>2.1936685320793115</v>
      </c>
      <c r="R223" s="20">
        <f t="shared" si="7"/>
        <v>-0.93729226064249682</v>
      </c>
      <c r="S223" s="20">
        <f t="shared" si="8"/>
        <v>3.1310376140812286</v>
      </c>
      <c r="T223" s="20"/>
      <c r="U223" s="20"/>
    </row>
    <row r="224" spans="16:21" x14ac:dyDescent="0.25">
      <c r="P224" s="20">
        <v>-173</v>
      </c>
      <c r="Q224" s="20">
        <f t="shared" si="6"/>
        <v>2.0320884631934475</v>
      </c>
      <c r="R224" s="20">
        <f t="shared" si="7"/>
        <v>-1.0926469781254677</v>
      </c>
      <c r="S224" s="20">
        <f t="shared" si="8"/>
        <v>3.1248101011151523</v>
      </c>
      <c r="T224" s="20"/>
      <c r="U224" s="20"/>
    </row>
    <row r="225" spans="16:21" x14ac:dyDescent="0.25">
      <c r="P225" s="20">
        <v>-172</v>
      </c>
      <c r="Q225" s="20">
        <f t="shared" si="6"/>
        <v>1.8698894369863599</v>
      </c>
      <c r="R225" s="20">
        <f t="shared" si="7"/>
        <v>-1.2476688843854726</v>
      </c>
      <c r="S225" s="20">
        <f t="shared" si="8"/>
        <v>3.1176307968641304</v>
      </c>
      <c r="T225" s="20"/>
      <c r="U225" s="20"/>
    </row>
    <row r="226" spans="16:21" x14ac:dyDescent="0.25">
      <c r="P226" s="20">
        <v>-171</v>
      </c>
      <c r="Q226" s="20">
        <f t="shared" si="6"/>
        <v>1.7071208579385051</v>
      </c>
      <c r="R226" s="20">
        <f t="shared" si="7"/>
        <v>-1.4023107610333676</v>
      </c>
      <c r="S226" s="20">
        <f t="shared" si="8"/>
        <v>3.1095018880847971</v>
      </c>
      <c r="T226" s="20"/>
      <c r="U226" s="20"/>
    </row>
    <row r="227" spans="16:21" x14ac:dyDescent="0.25">
      <c r="P227" s="20">
        <v>-170</v>
      </c>
      <c r="Q227" s="20">
        <f t="shared" si="6"/>
        <v>1.5438323040114317</v>
      </c>
      <c r="R227" s="20">
        <f t="shared" si="7"/>
        <v>-1.5565255054338711</v>
      </c>
      <c r="S227" s="20">
        <f t="shared" si="8"/>
        <v>3.100425850775463</v>
      </c>
      <c r="T227" s="20"/>
      <c r="U227" s="20"/>
    </row>
    <row r="228" spans="16:21" x14ac:dyDescent="0.25">
      <c r="P228" s="20">
        <v>-169</v>
      </c>
      <c r="Q228" s="20">
        <f t="shared" si="6"/>
        <v>1.3800735115467024</v>
      </c>
      <c r="R228" s="20">
        <f t="shared" si="7"/>
        <v>-1.7102661450526748</v>
      </c>
      <c r="S228" s="20">
        <f t="shared" si="8"/>
        <v>3.0904054494219477</v>
      </c>
      <c r="T228" s="20"/>
      <c r="U228" s="20"/>
    </row>
    <row r="229" spans="16:21" x14ac:dyDescent="0.25">
      <c r="P229" s="20">
        <v>-168</v>
      </c>
      <c r="Q229" s="20">
        <f t="shared" si="6"/>
        <v>1.2158943601166783</v>
      </c>
      <c r="R229" s="20">
        <f t="shared" si="7"/>
        <v>-1.8634858517638306</v>
      </c>
      <c r="S229" s="20">
        <f t="shared" si="8"/>
        <v>3.07944373615554</v>
      </c>
      <c r="T229" s="20"/>
      <c r="U229" s="20"/>
    </row>
    <row r="230" spans="16:21" x14ac:dyDescent="0.25">
      <c r="P230" s="20">
        <v>-167</v>
      </c>
      <c r="Q230" s="20">
        <f t="shared" ref="Q230:Q293" si="9">$Y$17*1.414*SIN(P230*2*3.1415/360+$AA$17*2*3.1415/360)</f>
        <v>1.0513448573315471</v>
      </c>
      <c r="R230" s="20">
        <f t="shared" ref="R230:R293" si="10">$Y$18*1.414*SIN(P230*2*3.1415/360)</f>
        <v>-2.0161379561132713</v>
      </c>
      <c r="S230" s="20">
        <f t="shared" ref="S230:S293" si="11">$Y$19*1.414*SIN(P230*2*3.1415/360+$AA$19*2*3.1415/360)</f>
        <v>3.0675440498233431</v>
      </c>
      <c r="T230" s="20"/>
      <c r="U230" s="20"/>
    </row>
    <row r="231" spans="16:21" x14ac:dyDescent="0.25">
      <c r="P231" s="20">
        <v>-166</v>
      </c>
      <c r="Q231" s="20">
        <f t="shared" si="9"/>
        <v>0.88647512360748337</v>
      </c>
      <c r="R231" s="20">
        <f t="shared" si="10"/>
        <v>-2.1681759615338829</v>
      </c>
      <c r="S231" s="20">
        <f t="shared" si="11"/>
        <v>3.05471001497129</v>
      </c>
      <c r="T231" s="20"/>
      <c r="U231" s="20"/>
    </row>
    <row r="232" spans="16:21" x14ac:dyDescent="0.25">
      <c r="P232" s="20">
        <v>-165</v>
      </c>
      <c r="Q232" s="20">
        <f t="shared" si="9"/>
        <v>0.72133537690034044</v>
      </c>
      <c r="R232" s="20">
        <f t="shared" si="10"/>
        <v>-2.3195535585080131</v>
      </c>
      <c r="S232" s="20">
        <f t="shared" si="11"/>
        <v>3.0409455407401378</v>
      </c>
      <c r="T232" s="20"/>
      <c r="U232" s="20"/>
    </row>
    <row r="233" spans="16:21" x14ac:dyDescent="0.25">
      <c r="P233" s="20">
        <v>-164</v>
      </c>
      <c r="Q233" s="20">
        <f t="shared" si="9"/>
        <v>0.55597591740967911</v>
      </c>
      <c r="R233" s="20">
        <f t="shared" si="10"/>
        <v>-2.4702246386729647</v>
      </c>
      <c r="S233" s="20">
        <f t="shared" si="11"/>
        <v>3.0262548196747741</v>
      </c>
      <c r="T233" s="20"/>
      <c r="U233" s="20"/>
    </row>
    <row r="234" spans="16:21" x14ac:dyDescent="0.25">
      <c r="P234" s="20">
        <v>-163</v>
      </c>
      <c r="Q234" s="20">
        <f t="shared" si="9"/>
        <v>0.39044711225778395</v>
      </c>
      <c r="R234" s="20">
        <f t="shared" si="10"/>
        <v>-2.620143308865186</v>
      </c>
      <c r="S234" s="20">
        <f t="shared" si="11"/>
        <v>3.0106423264472038</v>
      </c>
      <c r="T234" s="20"/>
      <c r="U234" s="20"/>
    </row>
    <row r="235" spans="16:21" x14ac:dyDescent="0.25">
      <c r="P235" s="20">
        <v>-162</v>
      </c>
      <c r="Q235" s="20">
        <f t="shared" si="9"/>
        <v>0.22479938014819204</v>
      </c>
      <c r="R235" s="20">
        <f t="shared" si="10"/>
        <v>-2.7692639050990016</v>
      </c>
      <c r="S235" s="20">
        <f t="shared" si="11"/>
        <v>2.9941128164936006</v>
      </c>
      <c r="T235" s="20"/>
      <c r="U235" s="20"/>
    </row>
    <row r="236" spans="16:21" x14ac:dyDescent="0.25">
      <c r="P236" s="20">
        <v>-161</v>
      </c>
      <c r="Q236" s="20">
        <f t="shared" si="9"/>
        <v>5.9083176008641165E-2</v>
      </c>
      <c r="R236" s="20">
        <f t="shared" si="10"/>
        <v>-2.9175410064754268</v>
      </c>
      <c r="S236" s="20">
        <f t="shared" si="11"/>
        <v>2.9766713245658396</v>
      </c>
      <c r="T236" s="20"/>
      <c r="U236" s="20"/>
    </row>
    <row r="237" spans="16:21" x14ac:dyDescent="0.25">
      <c r="P237" s="20">
        <v>-160</v>
      </c>
      <c r="Q237" s="20">
        <f t="shared" si="9"/>
        <v>-0.10665102437715143</v>
      </c>
      <c r="R237" s="20">
        <f t="shared" si="10"/>
        <v>-3.0649294490170584</v>
      </c>
      <c r="S237" s="20">
        <f t="shared" si="11"/>
        <v>2.9583231631979561</v>
      </c>
      <c r="T237" s="20"/>
      <c r="U237" s="20"/>
    </row>
    <row r="238" spans="16:21" x14ac:dyDescent="0.25">
      <c r="P238" s="20">
        <v>-159</v>
      </c>
      <c r="Q238" s="20">
        <f t="shared" si="9"/>
        <v>-0.27235273974393132</v>
      </c>
      <c r="R238" s="20">
        <f t="shared" si="10"/>
        <v>-3.2113843394245878</v>
      </c>
      <c r="S238" s="20">
        <f t="shared" si="11"/>
        <v>2.9390739210879886</v>
      </c>
      <c r="T238" s="20"/>
      <c r="U238" s="20"/>
    </row>
    <row r="239" spans="16:21" x14ac:dyDescent="0.25">
      <c r="P239" s="20">
        <v>-158</v>
      </c>
      <c r="Q239" s="20">
        <f t="shared" si="9"/>
        <v>-0.43797149872112878</v>
      </c>
      <c r="R239" s="20">
        <f t="shared" si="10"/>
        <v>-3.3568610687509746</v>
      </c>
      <c r="S239" s="20">
        <f t="shared" si="11"/>
        <v>2.91892946139571</v>
      </c>
      <c r="T239" s="20"/>
      <c r="U239" s="20"/>
    </row>
    <row r="240" spans="16:21" x14ac:dyDescent="0.25">
      <c r="P240" s="20">
        <v>-157</v>
      </c>
      <c r="Q240" s="20">
        <f t="shared" si="9"/>
        <v>-0.60345685520599934</v>
      </c>
      <c r="R240" s="20">
        <f t="shared" si="10"/>
        <v>-3.5013153259889389</v>
      </c>
      <c r="S240" s="20">
        <f t="shared" si="11"/>
        <v>2.8978959199567567</v>
      </c>
      <c r="T240" s="20"/>
      <c r="U240" s="20"/>
    </row>
    <row r="241" spans="16:21" x14ac:dyDescent="0.25">
      <c r="P241" s="20">
        <v>-156</v>
      </c>
      <c r="Q241" s="20">
        <f t="shared" si="9"/>
        <v>-0.76875840372909299</v>
      </c>
      <c r="R241" s="20">
        <f t="shared" si="10"/>
        <v>-3.6447031115677353</v>
      </c>
      <c r="S241" s="20">
        <f t="shared" si="11"/>
        <v>2.8759797034137042</v>
      </c>
      <c r="T241" s="20"/>
      <c r="U241" s="20"/>
    </row>
    <row r="242" spans="16:21" x14ac:dyDescent="0.25">
      <c r="P242" s="20">
        <v>-155</v>
      </c>
      <c r="Q242" s="20">
        <f t="shared" si="9"/>
        <v>-0.9338257948073434</v>
      </c>
      <c r="R242" s="20">
        <f t="shared" si="10"/>
        <v>-3.7869807507550548</v>
      </c>
      <c r="S242" s="20">
        <f t="shared" si="11"/>
        <v>2.8531874872646554</v>
      </c>
      <c r="T242" s="20"/>
      <c r="U242" s="20"/>
    </row>
    <row r="243" spans="16:21" x14ac:dyDescent="0.25">
      <c r="P243" s="20">
        <v>-154</v>
      </c>
      <c r="Q243" s="20">
        <f t="shared" si="9"/>
        <v>-1.0986087502801027</v>
      </c>
      <c r="R243" s="20">
        <f t="shared" si="10"/>
        <v>-3.9281049069599887</v>
      </c>
      <c r="S243" s="20">
        <f t="shared" si="11"/>
        <v>2.8295262138299417</v>
      </c>
      <c r="T243" s="20"/>
      <c r="U243" s="20"/>
    </row>
    <row r="244" spans="16:21" x14ac:dyDescent="0.25">
      <c r="P244" s="20">
        <v>-153</v>
      </c>
      <c r="Q244" s="20">
        <f t="shared" si="9"/>
        <v>-1.2630570786234543</v>
      </c>
      <c r="R244" s="20">
        <f t="shared" si="10"/>
        <v>-4.0680325949329932</v>
      </c>
      <c r="S244" s="20">
        <f t="shared" si="11"/>
        <v>2.8050030901375478</v>
      </c>
      <c r="T244" s="20"/>
      <c r="U244" s="20"/>
    </row>
    <row r="245" spans="16:21" x14ac:dyDescent="0.25">
      <c r="P245" s="20">
        <v>-152</v>
      </c>
      <c r="Q245" s="20">
        <f t="shared" si="9"/>
        <v>-1.4271206902381335</v>
      </c>
      <c r="R245" s="20">
        <f t="shared" si="10"/>
        <v>-4.2067211938588427</v>
      </c>
      <c r="S245" s="20">
        <f t="shared" si="11"/>
        <v>2.7796255857279117</v>
      </c>
      <c r="T245" s="20"/>
      <c r="U245" s="20"/>
    </row>
    <row r="246" spans="16:21" x14ac:dyDescent="0.25">
      <c r="P246" s="20">
        <v>-151</v>
      </c>
      <c r="Q246" s="20">
        <f t="shared" si="9"/>
        <v>-1.5907496127064074</v>
      </c>
      <c r="R246" s="20">
        <f t="shared" si="10"/>
        <v>-4.3441284603385757</v>
      </c>
      <c r="S246" s="20">
        <f t="shared" si="11"/>
        <v>2.7534014303787626</v>
      </c>
      <c r="T246" s="20"/>
      <c r="U246" s="20"/>
    </row>
    <row r="247" spans="16:21" x14ac:dyDescent="0.25">
      <c r="P247" s="20">
        <v>-150</v>
      </c>
      <c r="Q247" s="20">
        <f t="shared" si="9"/>
        <v>-1.7538940060132566</v>
      </c>
      <c r="R247" s="20">
        <f t="shared" si="10"/>
        <v>-4.4802125412564875</v>
      </c>
      <c r="S247" s="20">
        <f t="shared" si="11"/>
        <v>2.7263386117506982</v>
      </c>
      <c r="T247" s="20"/>
      <c r="U247" s="20"/>
    </row>
    <row r="248" spans="16:21" x14ac:dyDescent="0.25">
      <c r="P248" s="20">
        <v>-149</v>
      </c>
      <c r="Q248" s="20">
        <f t="shared" si="9"/>
        <v>-1.9165041777272334</v>
      </c>
      <c r="R248" s="20">
        <f t="shared" si="10"/>
        <v>-4.6149319865282354</v>
      </c>
      <c r="S248" s="20">
        <f t="shared" si="11"/>
        <v>2.6984453729542057</v>
      </c>
      <c r="T248" s="20"/>
      <c r="U248" s="20"/>
    </row>
    <row r="249" spans="16:21" x14ac:dyDescent="0.25">
      <c r="P249" s="20">
        <v>-148</v>
      </c>
      <c r="Q249" s="20">
        <f t="shared" si="9"/>
        <v>-2.0785305981363642</v>
      </c>
      <c r="R249" s="20">
        <f t="shared" si="10"/>
        <v>-4.7482457617262011</v>
      </c>
      <c r="S249" s="20">
        <f t="shared" si="11"/>
        <v>2.6697302100388804</v>
      </c>
      <c r="T249" s="20"/>
      <c r="U249" s="20"/>
    </row>
    <row r="250" spans="16:21" x14ac:dyDescent="0.25">
      <c r="P250" s="20">
        <v>-147</v>
      </c>
      <c r="Q250" s="20">
        <f t="shared" si="9"/>
        <v>-2.2399239153344941</v>
      </c>
      <c r="R250" s="20">
        <f t="shared" si="10"/>
        <v>-4.8801132605782325</v>
      </c>
      <c r="S250" s="20">
        <f t="shared" si="11"/>
        <v>2.6402018694055975</v>
      </c>
      <c r="T250" s="20"/>
      <c r="U250" s="20"/>
    </row>
    <row r="251" spans="16:21" x14ac:dyDescent="0.25">
      <c r="P251" s="20">
        <v>-146</v>
      </c>
      <c r="Q251" s="20">
        <f t="shared" si="9"/>
        <v>-2.4006349702534466</v>
      </c>
      <c r="R251" s="20">
        <f t="shared" si="10"/>
        <v>-5.0104943173359651</v>
      </c>
      <c r="S251" s="20">
        <f t="shared" si="11"/>
        <v>2.6098693451424388</v>
      </c>
      <c r="T251" s="20"/>
      <c r="U251" s="20"/>
    </row>
    <row r="252" spans="16:21" x14ac:dyDescent="0.25">
      <c r="P252" s="20">
        <v>-145</v>
      </c>
      <c r="Q252" s="20">
        <f t="shared" si="9"/>
        <v>-2.5606148116365133</v>
      </c>
      <c r="R252" s="20">
        <f t="shared" si="10"/>
        <v>-5.1393492190090111</v>
      </c>
      <c r="S252" s="20">
        <f t="shared" si="11"/>
        <v>2.5787418762851524</v>
      </c>
      <c r="T252" s="20"/>
      <c r="U252" s="20"/>
    </row>
    <row r="253" spans="16:21" x14ac:dyDescent="0.25">
      <c r="P253" s="20">
        <v>-144</v>
      </c>
      <c r="Q253" s="20">
        <f t="shared" si="9"/>
        <v>-2.7198147109485569</v>
      </c>
      <c r="R253" s="20">
        <f t="shared" si="10"/>
        <v>-5.2666387174611726</v>
      </c>
      <c r="S253" s="20">
        <f t="shared" si="11"/>
        <v>2.5468289440030345</v>
      </c>
      <c r="T253" s="20"/>
      <c r="U253" s="20"/>
    </row>
    <row r="254" spans="16:21" x14ac:dyDescent="0.25">
      <c r="P254" s="20">
        <v>-143</v>
      </c>
      <c r="Q254" s="20">
        <f t="shared" si="9"/>
        <v>-2.8781861772183417</v>
      </c>
      <c r="R254" s="20">
        <f t="shared" si="10"/>
        <v>-5.3923240413651099</v>
      </c>
      <c r="S254" s="20">
        <f t="shared" si="11"/>
        <v>2.5141402687110341</v>
      </c>
      <c r="T254" s="20"/>
      <c r="U254" s="20"/>
    </row>
    <row r="255" spans="16:21" x14ac:dyDescent="0.25">
      <c r="P255" s="20">
        <v>-142</v>
      </c>
      <c r="Q255" s="20">
        <f t="shared" si="9"/>
        <v>-3.0356809718084823</v>
      </c>
      <c r="R255" s="20">
        <f t="shared" si="10"/>
        <v>-5.5163669080117801</v>
      </c>
      <c r="S255" s="20">
        <f t="shared" si="11"/>
        <v>2.4806858071089986</v>
      </c>
      <c r="T255" s="20"/>
      <c r="U255" s="20"/>
    </row>
    <row r="256" spans="16:21" x14ac:dyDescent="0.25">
      <c r="P256" s="20">
        <v>-141</v>
      </c>
      <c r="Q256" s="20">
        <f t="shared" si="9"/>
        <v>-3.1922511231085164</v>
      </c>
      <c r="R256" s="20">
        <f t="shared" si="10"/>
        <v>-5.6387295349710076</v>
      </c>
      <c r="S256" s="20">
        <f t="shared" si="11"/>
        <v>2.4464757491489486</v>
      </c>
      <c r="T256" s="20"/>
      <c r="U256" s="20"/>
    </row>
    <row r="257" spans="16:21" x14ac:dyDescent="0.25">
      <c r="P257" s="20">
        <v>-140</v>
      </c>
      <c r="Q257" s="20">
        <f t="shared" si="9"/>
        <v>-3.3478489411466832</v>
      </c>
      <c r="R257" s="20">
        <f t="shared" si="10"/>
        <v>-5.7593746515997237</v>
      </c>
      <c r="S257" s="20">
        <f t="shared" si="11"/>
        <v>2.4115205149312953</v>
      </c>
      <c r="T257" s="20"/>
      <c r="U257" s="20"/>
    </row>
    <row r="258" spans="16:21" x14ac:dyDescent="0.25">
      <c r="P258" s="20">
        <v>-139</v>
      </c>
      <c r="Q258" s="20">
        <f t="shared" si="9"/>
        <v>-3.502427032115877</v>
      </c>
      <c r="R258" s="20">
        <f t="shared" si="10"/>
        <v>-5.8782655103942822</v>
      </c>
      <c r="S258" s="20">
        <f t="shared" si="11"/>
        <v>2.3758307515309718</v>
      </c>
      <c r="T258" s="20"/>
      <c r="U258" s="20"/>
    </row>
    <row r="259" spans="16:21" x14ac:dyDescent="0.25">
      <c r="P259" s="20">
        <v>-138</v>
      </c>
      <c r="Q259" s="20">
        <f t="shared" si="9"/>
        <v>-3.6559383128094241</v>
      </c>
      <c r="R259" s="20">
        <f t="shared" si="10"/>
        <v>-5.995365898183457</v>
      </c>
      <c r="S259" s="20">
        <f t="shared" si="11"/>
        <v>2.3394173297544123</v>
      </c>
      <c r="T259" s="20"/>
      <c r="U259" s="20"/>
    </row>
    <row r="260" spans="16:21" x14ac:dyDescent="0.25">
      <c r="P260" s="20">
        <v>-137</v>
      </c>
      <c r="Q260" s="20">
        <f t="shared" si="9"/>
        <v>-3.8083360249622227</v>
      </c>
      <c r="R260" s="20">
        <f t="shared" si="10"/>
        <v>-6.1106401471586587</v>
      </c>
      <c r="S260" s="20">
        <f t="shared" si="11"/>
        <v>2.3022913408284054</v>
      </c>
      <c r="T260" s="20"/>
      <c r="U260" s="20"/>
    </row>
    <row r="261" spans="16:21" x14ac:dyDescent="0.25">
      <c r="P261" s="20">
        <v>-136</v>
      </c>
      <c r="Q261" s="20">
        <f t="shared" si="9"/>
        <v>-3.9595737494929186</v>
      </c>
      <c r="R261" s="20">
        <f t="shared" si="10"/>
        <v>-6.2240531457380568</v>
      </c>
      <c r="S261" s="20">
        <f t="shared" si="11"/>
        <v>2.2644640930217976</v>
      </c>
      <c r="T261" s="20"/>
      <c r="U261" s="20"/>
    </row>
    <row r="262" spans="16:21" x14ac:dyDescent="0.25">
      <c r="P262" s="20">
        <v>-135</v>
      </c>
      <c r="Q262" s="20">
        <f t="shared" si="9"/>
        <v>-4.1096054206427954</v>
      </c>
      <c r="R262" s="20">
        <f t="shared" si="10"/>
        <v>-6.3355703492612898</v>
      </c>
      <c r="S262" s="20">
        <f t="shared" si="11"/>
        <v>2.2259471082010776</v>
      </c>
      <c r="T262" s="20"/>
      <c r="U262" s="20"/>
    </row>
    <row r="263" spans="16:21" x14ac:dyDescent="0.25">
      <c r="P263" s="20">
        <v>-134</v>
      </c>
      <c r="Q263" s="20">
        <f t="shared" si="9"/>
        <v>-4.2583853400070089</v>
      </c>
      <c r="R263" s="20">
        <f t="shared" si="10"/>
        <v>-6.4451577905114696</v>
      </c>
      <c r="S263" s="20">
        <f t="shared" si="11"/>
        <v>2.1867521183209209</v>
      </c>
      <c r="T263" s="20"/>
      <c r="U263" s="20"/>
    </row>
    <row r="264" spans="16:21" x14ac:dyDescent="0.25">
      <c r="P264" s="20">
        <v>-133</v>
      </c>
      <c r="Q264" s="20">
        <f t="shared" si="9"/>
        <v>-4.4058681904539423</v>
      </c>
      <c r="R264" s="20">
        <f t="shared" si="10"/>
        <v>-6.5527820900613225</v>
      </c>
      <c r="S264" s="20">
        <f t="shared" si="11"/>
        <v>2.14689106185073</v>
      </c>
      <c r="T264" s="20"/>
      <c r="U264" s="20"/>
    </row>
    <row r="265" spans="16:21" x14ac:dyDescent="0.25">
      <c r="P265" s="20">
        <v>-132</v>
      </c>
      <c r="Q265" s="20">
        <f t="shared" si="9"/>
        <v>-4.5520090499284347</v>
      </c>
      <c r="R265" s="20">
        <f t="shared" si="10"/>
        <v>-6.6584104664402783</v>
      </c>
      <c r="S265" s="20">
        <f t="shared" si="11"/>
        <v>2.1063760801382765</v>
      </c>
      <c r="T265" s="20"/>
      <c r="U265" s="20"/>
    </row>
    <row r="266" spans="16:21" x14ac:dyDescent="0.25">
      <c r="P266" s="20">
        <v>-131</v>
      </c>
      <c r="Q266" s="20">
        <f t="shared" si="9"/>
        <v>-4.6967634051346607</v>
      </c>
      <c r="R266" s="20">
        <f t="shared" si="10"/>
        <v>-6.7620107461194428</v>
      </c>
      <c r="S266" s="20">
        <f t="shared" si="11"/>
        <v>2.0652195137115466</v>
      </c>
      <c r="T266" s="20"/>
      <c r="U266" s="20"/>
    </row>
    <row r="267" spans="16:21" x14ac:dyDescent="0.25">
      <c r="P267" s="20">
        <v>-130</v>
      </c>
      <c r="Q267" s="20">
        <f t="shared" si="9"/>
        <v>-4.8400871650945199</v>
      </c>
      <c r="R267" s="20">
        <f t="shared" si="10"/>
        <v>-6.8635513733113829</v>
      </c>
      <c r="S267" s="20">
        <f t="shared" si="11"/>
        <v>2.0234338985199178</v>
      </c>
      <c r="T267" s="20"/>
      <c r="U267" s="20"/>
    </row>
    <row r="268" spans="16:21" x14ac:dyDescent="0.25">
      <c r="P268" s="20">
        <v>-129</v>
      </c>
      <c r="Q268" s="20">
        <f t="shared" si="9"/>
        <v>-4.9819366745773763</v>
      </c>
      <c r="R268" s="20">
        <f t="shared" si="10"/>
        <v>-6.9630014195817642</v>
      </c>
      <c r="S268" s="20">
        <f t="shared" si="11"/>
        <v>1.9810319621158139</v>
      </c>
      <c r="T268" s="20"/>
      <c r="U268" s="20"/>
    </row>
    <row r="269" spans="16:21" x14ac:dyDescent="0.25">
      <c r="P269" s="20">
        <v>-128</v>
      </c>
      <c r="Q269" s="20">
        <f t="shared" si="9"/>
        <v>-5.1222687273970839</v>
      </c>
      <c r="R269" s="20">
        <f t="shared" si="10"/>
        <v>-7.0603305932698861</v>
      </c>
      <c r="S269" s="20">
        <f t="shared" si="11"/>
        <v>1.9380266197779967</v>
      </c>
      <c r="T269" s="20"/>
      <c r="U269" s="20"/>
    </row>
    <row r="270" spans="16:21" x14ac:dyDescent="0.25">
      <c r="P270" s="20">
        <v>-127</v>
      </c>
      <c r="Q270" s="20">
        <f t="shared" si="9"/>
        <v>-5.2610405795722315</v>
      </c>
      <c r="R270" s="20">
        <f t="shared" si="10"/>
        <v>-7.1555092487152798</v>
      </c>
      <c r="S270" s="20">
        <f t="shared" si="11"/>
        <v>1.8944309705776798</v>
      </c>
      <c r="T270" s="20"/>
      <c r="U270" s="20"/>
    </row>
    <row r="271" spans="16:21" x14ac:dyDescent="0.25">
      <c r="P271" s="20">
        <v>-126</v>
      </c>
      <c r="Q271" s="20">
        <f t="shared" si="9"/>
        <v>-5.3982099623456099</v>
      </c>
      <c r="R271" s="20">
        <f t="shared" si="10"/>
        <v>-7.2485083952875291</v>
      </c>
      <c r="S271" s="20">
        <f t="shared" si="11"/>
        <v>1.8502582933886595</v>
      </c>
      <c r="T271" s="20"/>
      <c r="U271" s="20"/>
    </row>
    <row r="272" spans="16:21" x14ac:dyDescent="0.25">
      <c r="P272" s="20">
        <v>-125</v>
      </c>
      <c r="Q272" s="20">
        <f t="shared" si="9"/>
        <v>-5.5337350950589173</v>
      </c>
      <c r="R272" s="20">
        <f t="shared" si="10"/>
        <v>-7.3392997062165746</v>
      </c>
      <c r="S272" s="20">
        <f t="shared" si="11"/>
        <v>1.8055220428426801</v>
      </c>
      <c r="T272" s="20"/>
      <c r="U272" s="20"/>
    </row>
    <row r="273" spans="16:21" x14ac:dyDescent="0.25">
      <c r="P273" s="20">
        <v>-124</v>
      </c>
      <c r="Q273" s="20">
        <f t="shared" si="9"/>
        <v>-5.6675746978788109</v>
      </c>
      <c r="R273" s="20">
        <f t="shared" si="10"/>
        <v>-7.427855527220812</v>
      </c>
      <c r="S273" s="20">
        <f t="shared" si="11"/>
        <v>1.7602358452312645</v>
      </c>
      <c r="T273" s="20"/>
      <c r="U273" s="20"/>
    </row>
    <row r="274" spans="16:21" x14ac:dyDescent="0.25">
      <c r="P274" s="20">
        <v>-123</v>
      </c>
      <c r="Q274" s="20">
        <f t="shared" si="9"/>
        <v>-5.7996880043703953</v>
      </c>
      <c r="R274" s="20">
        <f t="shared" si="10"/>
        <v>-7.5141488849303633</v>
      </c>
      <c r="S274" s="20">
        <f t="shared" si="11"/>
        <v>1.7144134943552578</v>
      </c>
      <c r="T274" s="20"/>
      <c r="U274" s="20"/>
    </row>
    <row r="275" spans="16:21" x14ac:dyDescent="0.25">
      <c r="P275" s="20">
        <v>-122</v>
      </c>
      <c r="Q275" s="20">
        <f t="shared" si="9"/>
        <v>-5.930034773914346</v>
      </c>
      <c r="R275" s="20">
        <f t="shared" si="10"/>
        <v>-7.5981534951029328</v>
      </c>
      <c r="S275" s="20">
        <f t="shared" si="11"/>
        <v>1.6680689473233512</v>
      </c>
      <c r="T275" s="20"/>
      <c r="U275" s="20"/>
    </row>
    <row r="276" spans="16:21" x14ac:dyDescent="0.25">
      <c r="P276" s="20">
        <v>-121</v>
      </c>
      <c r="Q276" s="20">
        <f t="shared" si="9"/>
        <v>-6.0585753039638632</v>
      </c>
      <c r="R276" s="20">
        <f t="shared" si="10"/>
        <v>-7.6798437706297804</v>
      </c>
      <c r="S276" s="20">
        <f t="shared" si="11"/>
        <v>1.6212163203008607</v>
      </c>
      <c r="T276" s="20"/>
      <c r="U276" s="20"/>
    </row>
    <row r="277" spans="16:21" x14ac:dyDescent="0.25">
      <c r="P277" s="20">
        <v>-120</v>
      </c>
      <c r="Q277" s="20">
        <f t="shared" si="9"/>
        <v>-6.1852704421377469</v>
      </c>
      <c r="R277" s="20">
        <f t="shared" si="10"/>
        <v>-7.759194829329334</v>
      </c>
      <c r="S277" s="20">
        <f t="shared" si="11"/>
        <v>1.5738698842100618</v>
      </c>
      <c r="T277" s="20"/>
      <c r="U277" s="20"/>
    </row>
    <row r="278" spans="16:21" x14ac:dyDescent="0.25">
      <c r="P278" s="20">
        <v>-119</v>
      </c>
      <c r="Q278" s="20">
        <f t="shared" si="9"/>
        <v>-6.3100815981458842</v>
      </c>
      <c r="R278" s="20">
        <f t="shared" si="10"/>
        <v>-7.8361825015261024</v>
      </c>
      <c r="S278" s="20">
        <f t="shared" si="11"/>
        <v>1.5260440603833827</v>
      </c>
      <c r="T278" s="20"/>
      <c r="U278" s="20"/>
    </row>
    <row r="279" spans="16:21" x14ac:dyDescent="0.25">
      <c r="P279" s="20">
        <v>-118</v>
      </c>
      <c r="Q279" s="20">
        <f t="shared" si="9"/>
        <v>-6.4329707555435212</v>
      </c>
      <c r="R279" s="20">
        <f t="shared" si="10"/>
        <v>-7.9107833374125498</v>
      </c>
      <c r="S279" s="20">
        <f t="shared" si="11"/>
        <v>1.4777534161707873</v>
      </c>
      <c r="T279" s="20"/>
      <c r="U279" s="20"/>
    </row>
    <row r="280" spans="16:21" x14ac:dyDescent="0.25">
      <c r="P280" s="20">
        <v>-117</v>
      </c>
      <c r="Q280" s="20">
        <f t="shared" si="9"/>
        <v>-6.5539004833107786</v>
      </c>
      <c r="R280" s="20">
        <f t="shared" si="10"/>
        <v>-7.9829746141917246</v>
      </c>
      <c r="S280" s="20">
        <f t="shared" si="11"/>
        <v>1.4290126605026805</v>
      </c>
      <c r="T280" s="20"/>
      <c r="U280" s="20"/>
    </row>
    <row r="281" spans="16:21" x14ac:dyDescent="0.25">
      <c r="P281" s="20">
        <v>-116</v>
      </c>
      <c r="Q281" s="20">
        <f t="shared" si="9"/>
        <v>-6.6728339472538138</v>
      </c>
      <c r="R281" s="20">
        <f t="shared" si="10"/>
        <v>-8.0527343429984253</v>
      </c>
      <c r="S281" s="20">
        <f t="shared" si="11"/>
        <v>1.3798366394096899</v>
      </c>
      <c r="T281" s="20"/>
      <c r="U281" s="20"/>
    </row>
    <row r="282" spans="16:21" x14ac:dyDescent="0.25">
      <c r="P282" s="20">
        <v>-115</v>
      </c>
      <c r="Q282" s="20">
        <f t="shared" si="9"/>
        <v>-6.7897349212242233</v>
      </c>
      <c r="R282" s="20">
        <f t="shared" si="10"/>
        <v>-8.1200412755968365</v>
      </c>
      <c r="S282" s="20">
        <f t="shared" si="11"/>
        <v>1.3302403315006879</v>
      </c>
      <c r="T282" s="20"/>
      <c r="U282" s="20"/>
    </row>
    <row r="283" spans="16:21" x14ac:dyDescent="0.25">
      <c r="P283" s="20">
        <v>-114</v>
      </c>
      <c r="Q283" s="20">
        <f t="shared" si="9"/>
        <v>-6.9045677981532165</v>
      </c>
      <c r="R283" s="20">
        <f t="shared" si="10"/>
        <v>-8.1848749108525549</v>
      </c>
      <c r="S283" s="20">
        <f t="shared" si="11"/>
        <v>1.2802388434004308</v>
      </c>
      <c r="T283" s="20"/>
      <c r="U283" s="20"/>
    </row>
    <row r="284" spans="16:21" x14ac:dyDescent="0.25">
      <c r="P284" s="20">
        <v>-113</v>
      </c>
      <c r="Q284" s="20">
        <f t="shared" si="9"/>
        <v>-7.0172976008972361</v>
      </c>
      <c r="R284" s="20">
        <f t="shared" si="10"/>
        <v>-8.2472155009770702</v>
      </c>
      <c r="S284" s="20">
        <f t="shared" si="11"/>
        <v>1.2298474051482071</v>
      </c>
      <c r="T284" s="20"/>
      <c r="U284" s="20"/>
    </row>
    <row r="285" spans="16:21" x14ac:dyDescent="0.25">
      <c r="P285" s="20">
        <v>-112</v>
      </c>
      <c r="Q285" s="20">
        <f t="shared" si="9"/>
        <v>-7.1278899928917125</v>
      </c>
      <c r="R285" s="20">
        <f t="shared" si="10"/>
        <v>-8.3070440575427789</v>
      </c>
      <c r="S285" s="20">
        <f t="shared" si="11"/>
        <v>1.1790813655588925</v>
      </c>
      <c r="T285" s="20"/>
      <c r="U285" s="20"/>
    </row>
    <row r="286" spans="16:21" x14ac:dyDescent="0.25">
      <c r="P286" s="20">
        <v>-111</v>
      </c>
      <c r="Q286" s="20">
        <f t="shared" si="9"/>
        <v>-7.2363112886096941</v>
      </c>
      <c r="R286" s="20">
        <f t="shared" si="10"/>
        <v>-8.3643423572667057</v>
      </c>
      <c r="S286" s="20">
        <f t="shared" si="11"/>
        <v>1.1279561875478288</v>
      </c>
      <c r="T286" s="20"/>
      <c r="U286" s="20"/>
    </row>
    <row r="287" spans="16:21" x14ac:dyDescent="0.25">
      <c r="P287" s="20">
        <v>-110</v>
      </c>
      <c r="Q287" s="20">
        <f t="shared" si="9"/>
        <v>-7.3425284638221804</v>
      </c>
      <c r="R287" s="20">
        <f t="shared" si="10"/>
        <v>-8.4190929475611505</v>
      </c>
      <c r="S287" s="20">
        <f t="shared" si="11"/>
        <v>1.0764874434209475</v>
      </c>
      <c r="T287" s="20"/>
      <c r="U287" s="20"/>
    </row>
    <row r="288" spans="16:21" x14ac:dyDescent="0.25">
      <c r="P288" s="20">
        <v>-109</v>
      </c>
      <c r="Q288" s="20">
        <f t="shared" si="9"/>
        <v>-7.4465091656570248</v>
      </c>
      <c r="R288" s="20">
        <f t="shared" si="10"/>
        <v>-8.4712791518496182</v>
      </c>
      <c r="S288" s="20">
        <f t="shared" si="11"/>
        <v>1.0246908101315739</v>
      </c>
      <c r="T288" s="20"/>
      <c r="U288" s="20"/>
    </row>
    <row r="289" spans="16:21" x14ac:dyDescent="0.25">
      <c r="P289" s="20">
        <v>-108</v>
      </c>
      <c r="Q289" s="20">
        <f t="shared" si="9"/>
        <v>-7.5482217224533574</v>
      </c>
      <c r="R289" s="20">
        <f t="shared" si="10"/>
        <v>-8.52088507464636</v>
      </c>
      <c r="S289" s="20">
        <f t="shared" si="11"/>
        <v>0.97258206450535856</v>
      </c>
      <c r="T289" s="20"/>
      <c r="U289" s="20"/>
    </row>
    <row r="290" spans="16:21" x14ac:dyDescent="0.25">
      <c r="P290" s="20">
        <v>-107</v>
      </c>
      <c r="Q290" s="20">
        <f t="shared" si="9"/>
        <v>-7.6476351534085056</v>
      </c>
      <c r="R290" s="20">
        <f t="shared" si="10"/>
        <v>-8.5678956063980021</v>
      </c>
      <c r="S290" s="20">
        <f t="shared" si="11"/>
        <v>0.92017707843478447</v>
      </c>
      <c r="T290" s="20"/>
      <c r="U290" s="20"/>
    </row>
    <row r="291" spans="16:21" x14ac:dyDescent="0.25">
      <c r="P291" s="20">
        <v>-106</v>
      </c>
      <c r="Q291" s="20">
        <f t="shared" si="9"/>
        <v>-7.7447191780144946</v>
      </c>
      <c r="R291" s="20">
        <f t="shared" si="10"/>
        <v>-8.6122964280857985</v>
      </c>
      <c r="S291" s="20">
        <f t="shared" si="11"/>
        <v>0.8674918140447222</v>
      </c>
      <c r="T291" s="20"/>
      <c r="U291" s="20"/>
    </row>
    <row r="292" spans="16:21" x14ac:dyDescent="0.25">
      <c r="P292" s="20">
        <v>-105</v>
      </c>
      <c r="Q292" s="20">
        <f t="shared" si="9"/>
        <v>-7.8394442252812357</v>
      </c>
      <c r="R292" s="20">
        <f t="shared" si="10"/>
        <v>-8.6540740155870779</v>
      </c>
      <c r="S292" s="20">
        <f t="shared" si="11"/>
        <v>0.81454231883049744</v>
      </c>
      <c r="T292" s="20"/>
      <c r="U292" s="20"/>
    </row>
    <row r="293" spans="16:21" x14ac:dyDescent="0.25">
      <c r="P293" s="20">
        <v>-104</v>
      </c>
      <c r="Q293" s="20">
        <f t="shared" si="9"/>
        <v>-7.931781442743608</v>
      </c>
      <c r="R293" s="20">
        <f t="shared" si="10"/>
        <v>-8.6932156437945842</v>
      </c>
      <c r="S293" s="20">
        <f t="shared" si="11"/>
        <v>0.76134472076995696</v>
      </c>
      <c r="T293" s="20"/>
      <c r="U293" s="20"/>
    </row>
    <row r="294" spans="16:21" x14ac:dyDescent="0.25">
      <c r="P294" s="20">
        <v>-103</v>
      </c>
      <c r="Q294" s="20">
        <f t="shared" ref="Q294:Q357" si="12">$Y$17*1.414*SIN(P294*2*3.1415/360+$AA$17*2*3.1415/360)</f>
        <v>-8.0217027052496768</v>
      </c>
      <c r="R294" s="20">
        <f t="shared" ref="R294:R357" si="13">$Y$18*1.414*SIN(P294*2*3.1415/360)</f>
        <v>-8.7297093904924399</v>
      </c>
      <c r="S294" s="20">
        <f t="shared" ref="S294:S357" si="14">$Y$19*1.414*SIN(P294*2*3.1415/360+$AA$19*2*3.1415/360)</f>
        <v>0.70791522341102109</v>
      </c>
      <c r="T294" s="20"/>
      <c r="U294" s="20"/>
    </row>
    <row r="295" spans="16:21" x14ac:dyDescent="0.25">
      <c r="P295" s="20">
        <v>-102</v>
      </c>
      <c r="Q295" s="20">
        <f t="shared" si="12"/>
        <v>-8.1091806235273882</v>
      </c>
      <c r="R295" s="20">
        <f t="shared" si="13"/>
        <v>-8.7635441399875518</v>
      </c>
      <c r="S295" s="20">
        <f t="shared" si="14"/>
        <v>0.6542701009362144</v>
      </c>
      <c r="T295" s="20"/>
      <c r="U295" s="20"/>
    </row>
    <row r="296" spans="16:21" x14ac:dyDescent="0.25">
      <c r="P296" s="20">
        <v>-101</v>
      </c>
      <c r="Q296" s="20">
        <f t="shared" si="12"/>
        <v>-8.1941885525271019</v>
      </c>
      <c r="R296" s="20">
        <f t="shared" si="13"/>
        <v>-8.7947095864953546</v>
      </c>
      <c r="S296" s="20">
        <f t="shared" si="14"/>
        <v>0.60042569320569239</v>
      </c>
      <c r="T296" s="20"/>
      <c r="U296" s="20"/>
    </row>
    <row r="297" spans="16:21" x14ac:dyDescent="0.25">
      <c r="P297" s="20">
        <v>-100</v>
      </c>
      <c r="Q297" s="20">
        <f t="shared" si="12"/>
        <v>-8.2767005995374738</v>
      </c>
      <c r="R297" s="20">
        <f t="shared" si="13"/>
        <v>-8.8231962372788786</v>
      </c>
      <c r="S297" s="20">
        <f t="shared" si="14"/>
        <v>0.54639840078024093</v>
      </c>
      <c r="T297" s="20"/>
      <c r="U297" s="20"/>
    </row>
    <row r="298" spans="16:21" x14ac:dyDescent="0.25">
      <c r="P298" s="20">
        <v>-99</v>
      </c>
      <c r="Q298" s="20">
        <f t="shared" si="12"/>
        <v>-8.3566916320721418</v>
      </c>
      <c r="R298" s="20">
        <f t="shared" si="13"/>
        <v>-8.8489954155401502</v>
      </c>
      <c r="S298" s="20">
        <f t="shared" si="14"/>
        <v>0.49220467992581557</v>
      </c>
      <c r="T298" s="20"/>
      <c r="U298" s="20"/>
    </row>
    <row r="299" spans="16:21" x14ac:dyDescent="0.25">
      <c r="P299" s="20">
        <v>-98</v>
      </c>
      <c r="Q299" s="20">
        <f t="shared" si="12"/>
        <v>-8.4341372855248782</v>
      </c>
      <c r="R299" s="20">
        <f t="shared" si="13"/>
        <v>-8.8720992630630757</v>
      </c>
      <c r="S299" s="20">
        <f t="shared" si="14"/>
        <v>0.43786103760109168</v>
      </c>
      <c r="T299" s="20"/>
      <c r="U299" s="20"/>
    </row>
    <row r="300" spans="16:21" x14ac:dyDescent="0.25">
      <c r="P300" s="20">
        <v>-97</v>
      </c>
      <c r="Q300" s="20">
        <f t="shared" si="12"/>
        <v>-8.5090139705908552</v>
      </c>
      <c r="R300" s="20">
        <f t="shared" si="13"/>
        <v>-8.8925007426069858</v>
      </c>
      <c r="S300" s="20">
        <f t="shared" si="14"/>
        <v>0.38338402642958203</v>
      </c>
      <c r="T300" s="20"/>
      <c r="U300" s="20"/>
    </row>
    <row r="301" spans="16:21" x14ac:dyDescent="0.25">
      <c r="P301" s="20">
        <v>-96</v>
      </c>
      <c r="Q301" s="20">
        <f t="shared" si="12"/>
        <v>-8.5812988804517421</v>
      </c>
      <c r="R301" s="20">
        <f t="shared" si="13"/>
        <v>-8.910193640050128</v>
      </c>
      <c r="S301" s="20">
        <f t="shared" si="14"/>
        <v>0.32879023965785009</v>
      </c>
      <c r="T301" s="20"/>
      <c r="U301" s="20"/>
    </row>
    <row r="302" spans="16:21" x14ac:dyDescent="0.25">
      <c r="P302" s="20">
        <v>-95</v>
      </c>
      <c r="Q302" s="20">
        <f t="shared" si="12"/>
        <v>-8.6509699977224752</v>
      </c>
      <c r="R302" s="20">
        <f t="shared" si="13"/>
        <v>-8.9251725662824288</v>
      </c>
      <c r="S302" s="20">
        <f t="shared" si="14"/>
        <v>0.27409630610133595</v>
      </c>
      <c r="T302" s="20"/>
      <c r="U302" s="20"/>
    </row>
    <row r="303" spans="16:21" x14ac:dyDescent="0.25">
      <c r="P303" s="20">
        <v>-94</v>
      </c>
      <c r="Q303" s="20">
        <f t="shared" si="12"/>
        <v>-8.7180061011575791</v>
      </c>
      <c r="R303" s="20">
        <f t="shared" si="13"/>
        <v>-8.9374329588469745</v>
      </c>
      <c r="S303" s="20">
        <f t="shared" si="14"/>
        <v>0.21931888507936417</v>
      </c>
      <c r="T303" s="20"/>
      <c r="U303" s="20"/>
    </row>
    <row r="304" spans="16:21" x14ac:dyDescent="0.25">
      <c r="P304" s="20">
        <v>-93</v>
      </c>
      <c r="Q304" s="20">
        <f t="shared" si="12"/>
        <v>-8.7823867721149718</v>
      </c>
      <c r="R304" s="20">
        <f t="shared" si="13"/>
        <v>-8.9469710833297</v>
      </c>
      <c r="S304" s="20">
        <f t="shared" si="14"/>
        <v>0.16447466134084579</v>
      </c>
      <c r="T304" s="20"/>
      <c r="U304" s="20"/>
    </row>
    <row r="305" spans="16:21" x14ac:dyDescent="0.25">
      <c r="P305" s="20">
        <v>-92</v>
      </c>
      <c r="Q305" s="20">
        <f t="shared" si="12"/>
        <v>-8.8440924007753203</v>
      </c>
      <c r="R305" s="20">
        <f t="shared" si="13"/>
        <v>-8.9537840344968611</v>
      </c>
      <c r="S305" s="20">
        <f t="shared" si="14"/>
        <v>0.10958033998224896</v>
      </c>
      <c r="T305" s="20"/>
      <c r="U305" s="20"/>
    </row>
    <row r="306" spans="16:21" x14ac:dyDescent="0.25">
      <c r="P306" s="20">
        <v>-91</v>
      </c>
      <c r="Q306" s="20">
        <f t="shared" si="12"/>
        <v>-8.9031041921150234</v>
      </c>
      <c r="R306" s="20">
        <f t="shared" si="13"/>
        <v>-8.9578697371799354</v>
      </c>
      <c r="S306" s="20">
        <f t="shared" si="14"/>
        <v>5.4652641359364984E-2</v>
      </c>
      <c r="T306" s="20"/>
      <c r="U306" s="20"/>
    </row>
    <row r="307" spans="16:21" x14ac:dyDescent="0.25">
      <c r="P307" s="20">
        <v>-90</v>
      </c>
      <c r="Q307" s="20">
        <f t="shared" si="12"/>
        <v>-8.9594041716310286</v>
      </c>
      <c r="R307" s="20">
        <f t="shared" si="13"/>
        <v>-8.9592269469077195</v>
      </c>
      <c r="S307" s="20">
        <f t="shared" si="14"/>
        <v>-2.9170400558069725E-4</v>
      </c>
      <c r="T307" s="20"/>
      <c r="U307" s="20"/>
    </row>
    <row r="308" spans="16:21" x14ac:dyDescent="0.25">
      <c r="P308" s="20">
        <v>-89</v>
      </c>
      <c r="Q308" s="20">
        <f t="shared" si="12"/>
        <v>-9.0129751908157107</v>
      </c>
      <c r="R308" s="20">
        <f t="shared" si="13"/>
        <v>-8.9578552502853608</v>
      </c>
      <c r="S308" s="20">
        <f t="shared" si="14"/>
        <v>-5.5235960519901449E-2</v>
      </c>
      <c r="T308" s="20"/>
      <c r="U308" s="20"/>
    </row>
    <row r="309" spans="16:21" x14ac:dyDescent="0.25">
      <c r="P309" s="20">
        <v>-88</v>
      </c>
      <c r="Q309" s="20">
        <f t="shared" si="12"/>
        <v>-9.0638009323801683</v>
      </c>
      <c r="R309" s="20">
        <f t="shared" si="13"/>
        <v>-8.9537550651202977</v>
      </c>
      <c r="S309" s="20">
        <f t="shared" si="14"/>
        <v>-0.11016339261797517</v>
      </c>
      <c r="T309" s="20"/>
      <c r="U309" s="20"/>
    </row>
    <row r="310" spans="16:21" x14ac:dyDescent="0.25">
      <c r="P310" s="20">
        <v>-87</v>
      </c>
      <c r="Q310" s="20">
        <f t="shared" si="12"/>
        <v>-9.11186591522433</v>
      </c>
      <c r="R310" s="20">
        <f t="shared" si="13"/>
        <v>-8.9469276402949838</v>
      </c>
      <c r="S310" s="20">
        <f t="shared" si="14"/>
        <v>-0.16505726985875349</v>
      </c>
      <c r="T310" s="20"/>
      <c r="U310" s="20"/>
    </row>
    <row r="311" spans="16:21" x14ac:dyDescent="0.25">
      <c r="P311" s="20">
        <v>-86</v>
      </c>
      <c r="Q311" s="20">
        <f t="shared" si="12"/>
        <v>-9.1571554991523776</v>
      </c>
      <c r="R311" s="20">
        <f t="shared" si="13"/>
        <v>-8.9373750553864912</v>
      </c>
      <c r="S311" s="20">
        <f t="shared" si="14"/>
        <v>-0.21990087202172254</v>
      </c>
      <c r="T311" s="20"/>
      <c r="U311" s="20"/>
    </row>
    <row r="312" spans="16:21" x14ac:dyDescent="0.25">
      <c r="P312" s="20">
        <v>-85</v>
      </c>
      <c r="Q312" s="20">
        <f t="shared" si="12"/>
        <v>-9.1996558893320195</v>
      </c>
      <c r="R312" s="20">
        <f t="shared" si="13"/>
        <v>-8.9251002200330944</v>
      </c>
      <c r="S312" s="20">
        <f t="shared" si="14"/>
        <v>-0.27467749419974369</v>
      </c>
      <c r="T312" s="20"/>
      <c r="U312" s="20"/>
    </row>
    <row r="313" spans="16:21" x14ac:dyDescent="0.25">
      <c r="P313" s="20">
        <v>-84</v>
      </c>
      <c r="Q313" s="20">
        <f t="shared" si="12"/>
        <v>-9.2393541404962907</v>
      </c>
      <c r="R313" s="20">
        <f t="shared" si="13"/>
        <v>-8.9101068730480115</v>
      </c>
      <c r="S313" s="20">
        <f t="shared" si="14"/>
        <v>-0.32937045188722291</v>
      </c>
      <c r="T313" s="20"/>
      <c r="U313" s="20"/>
    </row>
    <row r="314" spans="16:21" x14ac:dyDescent="0.25">
      <c r="P314" s="20">
        <v>-83</v>
      </c>
      <c r="Q314" s="20">
        <f t="shared" si="12"/>
        <v>-9.2762381608865674</v>
      </c>
      <c r="R314" s="20">
        <f t="shared" si="13"/>
        <v>-8.8923995812805963</v>
      </c>
      <c r="S314" s="20">
        <f t="shared" si="14"/>
        <v>-0.38396308606208018</v>
      </c>
      <c r="T314" s="20"/>
      <c r="U314" s="20"/>
    </row>
    <row r="315" spans="16:21" x14ac:dyDescent="0.25">
      <c r="P315" s="20">
        <v>-82</v>
      </c>
      <c r="Q315" s="20">
        <f t="shared" si="12"/>
        <v>-9.3102967159356176</v>
      </c>
      <c r="R315" s="20">
        <f t="shared" si="13"/>
        <v>-8.8719837382253157</v>
      </c>
      <c r="S315" s="20">
        <f t="shared" si="14"/>
        <v>-0.43843876825994266</v>
      </c>
      <c r="T315" s="20"/>
      <c r="U315" s="20"/>
    </row>
    <row r="316" spans="16:21" x14ac:dyDescent="0.25">
      <c r="P316" s="20">
        <v>-81</v>
      </c>
      <c r="Q316" s="20">
        <f t="shared" si="12"/>
        <v>-9.3415194316895658</v>
      </c>
      <c r="R316" s="20">
        <f t="shared" si="13"/>
        <v>-8.8488655623789292</v>
      </c>
      <c r="S316" s="20">
        <f t="shared" si="14"/>
        <v>-0.49278090563904531</v>
      </c>
      <c r="T316" s="20"/>
      <c r="U316" s="20"/>
    </row>
    <row r="317" spans="16:21" x14ac:dyDescent="0.25">
      <c r="P317" s="20">
        <v>-80</v>
      </c>
      <c r="Q317" s="20">
        <f t="shared" si="12"/>
        <v>-9.3698967979676979</v>
      </c>
      <c r="R317" s="20">
        <f t="shared" si="13"/>
        <v>-8.8230520953463927</v>
      </c>
      <c r="S317" s="20">
        <f t="shared" si="14"/>
        <v>-0.54697294603426816</v>
      </c>
      <c r="T317" s="20"/>
      <c r="U317" s="20"/>
    </row>
    <row r="318" spans="16:21" x14ac:dyDescent="0.25">
      <c r="P318" s="20">
        <v>-79</v>
      </c>
      <c r="Q318" s="20">
        <f t="shared" si="12"/>
        <v>-9.3954201712591967</v>
      </c>
      <c r="R318" s="20">
        <f t="shared" si="13"/>
        <v>-8.7945511996960466</v>
      </c>
      <c r="S318" s="20">
        <f t="shared" si="14"/>
        <v>-0.6009983829987896</v>
      </c>
      <c r="T318" s="20"/>
      <c r="U318" s="20"/>
    </row>
    <row r="319" spans="16:21" x14ac:dyDescent="0.25">
      <c r="P319" s="20">
        <v>-78</v>
      </c>
      <c r="Q319" s="20">
        <f t="shared" si="12"/>
        <v>-9.4180817773558783</v>
      </c>
      <c r="R319" s="20">
        <f t="shared" si="13"/>
        <v>-8.7633715565647261</v>
      </c>
      <c r="S319" s="20">
        <f t="shared" si="14"/>
        <v>-0.65484076083181364</v>
      </c>
      <c r="T319" s="20"/>
      <c r="U319" s="20"/>
    </row>
    <row r="320" spans="16:21" x14ac:dyDescent="0.25">
      <c r="P320" s="20">
        <v>-77</v>
      </c>
      <c r="Q320" s="20">
        <f t="shared" si="12"/>
        <v>-9.437874713720154</v>
      </c>
      <c r="R320" s="20">
        <f t="shared" si="13"/>
        <v>-8.7295226630135812</v>
      </c>
      <c r="S320" s="20">
        <f t="shared" si="14"/>
        <v>-0.70848367959084013</v>
      </c>
      <c r="T320" s="20"/>
      <c r="U320" s="20"/>
    </row>
    <row r="321" spans="16:21" x14ac:dyDescent="0.25">
      <c r="P321" s="20">
        <v>-76</v>
      </c>
      <c r="Q321" s="20">
        <f t="shared" si="12"/>
        <v>-9.4547929515874802</v>
      </c>
      <c r="R321" s="20">
        <f t="shared" si="13"/>
        <v>-8.6930148291353344</v>
      </c>
      <c r="S321" s="20">
        <f t="shared" si="14"/>
        <v>-0.76191080008695133</v>
      </c>
      <c r="T321" s="20"/>
      <c r="U321" s="20"/>
    </row>
    <row r="322" spans="16:21" x14ac:dyDescent="0.25">
      <c r="P322" s="20">
        <v>-75</v>
      </c>
      <c r="Q322" s="20">
        <f t="shared" si="12"/>
        <v>-9.468831337802678</v>
      </c>
      <c r="R322" s="20">
        <f t="shared" si="13"/>
        <v>-8.6538591749139187</v>
      </c>
      <c r="S322" s="20">
        <f t="shared" si="14"/>
        <v>-0.81510584886159387</v>
      </c>
      <c r="T322" s="20"/>
      <c r="U322" s="20"/>
    </row>
    <row r="323" spans="16:21" x14ac:dyDescent="0.25">
      <c r="P323" s="20">
        <v>-74</v>
      </c>
      <c r="Q323" s="20">
        <f t="shared" si="12"/>
        <v>-9.4799855963895379</v>
      </c>
      <c r="R323" s="20">
        <f t="shared" si="13"/>
        <v>-8.6120676268374226</v>
      </c>
      <c r="S323" s="20">
        <f t="shared" si="14"/>
        <v>-0.8680526231433392</v>
      </c>
      <c r="T323" s="20"/>
      <c r="U323" s="20"/>
    </row>
    <row r="324" spans="16:21" x14ac:dyDescent="0.25">
      <c r="P324" s="20">
        <v>-73</v>
      </c>
      <c r="Q324" s="20">
        <f t="shared" si="12"/>
        <v>-9.4882523298532462</v>
      </c>
      <c r="R324" s="20">
        <f t="shared" si="13"/>
        <v>-8.5676529142653752</v>
      </c>
      <c r="S324" s="20">
        <f t="shared" si="14"/>
        <v>-0.9207349957831138</v>
      </c>
      <c r="T324" s="20"/>
      <c r="U324" s="20"/>
    </row>
    <row r="325" spans="16:21" x14ac:dyDescent="0.25">
      <c r="P325" s="20">
        <v>-72</v>
      </c>
      <c r="Q325" s="20">
        <f t="shared" si="12"/>
        <v>-9.4936290202152325</v>
      </c>
      <c r="R325" s="20">
        <f t="shared" si="13"/>
        <v>-8.5206285655514957</v>
      </c>
      <c r="S325" s="20">
        <f t="shared" si="14"/>
        <v>-0.97313692016639519</v>
      </c>
      <c r="T325" s="20"/>
      <c r="U325" s="20"/>
    </row>
    <row r="326" spans="16:21" x14ac:dyDescent="0.25">
      <c r="P326" s="20">
        <v>-71</v>
      </c>
      <c r="Q326" s="20">
        <f t="shared" si="12"/>
        <v>-9.496114029780129</v>
      </c>
      <c r="R326" s="20">
        <f t="shared" si="13"/>
        <v>-8.4710089039230621</v>
      </c>
      <c r="S326" s="20">
        <f t="shared" si="14"/>
        <v>-1.0252424351008775</v>
      </c>
      <c r="T326" s="20"/>
      <c r="U326" s="20"/>
    </row>
    <row r="327" spans="16:21" x14ac:dyDescent="0.25">
      <c r="P327" s="20">
        <v>-70</v>
      </c>
      <c r="Q327" s="20">
        <f t="shared" si="12"/>
        <v>-9.4957066016345983</v>
      </c>
      <c r="R327" s="20">
        <f t="shared" si="13"/>
        <v>-8.4188090431181841</v>
      </c>
      <c r="S327" s="20">
        <f t="shared" si="14"/>
        <v>-1.0770356696781194</v>
      </c>
      <c r="T327" s="20"/>
      <c r="U327" s="20"/>
    </row>
    <row r="328" spans="16:21" x14ac:dyDescent="0.25">
      <c r="P328" s="20">
        <v>-69</v>
      </c>
      <c r="Q328" s="20">
        <f t="shared" si="12"/>
        <v>-9.4924068598778817</v>
      </c>
      <c r="R328" s="20">
        <f t="shared" si="13"/>
        <v>-8.364044882782272</v>
      </c>
      <c r="S328" s="20">
        <f t="shared" si="14"/>
        <v>-1.1285008481076901</v>
      </c>
      <c r="T328" s="20"/>
      <c r="U328" s="20"/>
    </row>
    <row r="329" spans="16:21" x14ac:dyDescent="0.25">
      <c r="P329" s="20">
        <v>-68</v>
      </c>
      <c r="Q329" s="20">
        <f t="shared" si="12"/>
        <v>-9.4862158095839924</v>
      </c>
      <c r="R329" s="20">
        <f t="shared" si="13"/>
        <v>-8.3067331036251435</v>
      </c>
      <c r="S329" s="20">
        <f t="shared" si="14"/>
        <v>-1.1796222945223462</v>
      </c>
      <c r="T329" s="20"/>
      <c r="U329" s="20"/>
    </row>
    <row r="330" spans="16:21" x14ac:dyDescent="0.25">
      <c r="P330" s="20">
        <v>-67</v>
      </c>
      <c r="Q330" s="20">
        <f t="shared" si="12"/>
        <v>-9.4771353364955964</v>
      </c>
      <c r="R330" s="20">
        <f t="shared" si="13"/>
        <v>-8.246891162340221</v>
      </c>
      <c r="S330" s="20">
        <f t="shared" si="14"/>
        <v>-1.2303844377527695</v>
      </c>
      <c r="T330" s="20"/>
      <c r="U330" s="20"/>
    </row>
    <row r="331" spans="16:21" x14ac:dyDescent="0.25">
      <c r="P331" s="20">
        <v>-66</v>
      </c>
      <c r="Q331" s="20">
        <f t="shared" si="12"/>
        <v>-9.4651682064496132</v>
      </c>
      <c r="R331" s="20">
        <f t="shared" si="13"/>
        <v>-8.1845372862873553</v>
      </c>
      <c r="S331" s="20">
        <f t="shared" si="14"/>
        <v>-1.2807718160704171</v>
      </c>
      <c r="T331" s="20"/>
      <c r="U331" s="20"/>
    </row>
    <row r="332" spans="16:21" x14ac:dyDescent="0.25">
      <c r="P332" s="20">
        <v>-65</v>
      </c>
      <c r="Q332" s="20">
        <f t="shared" si="12"/>
        <v>-9.4503180645347715</v>
      </c>
      <c r="R332" s="20">
        <f t="shared" si="13"/>
        <v>-8.1196904679409343</v>
      </c>
      <c r="S332" s="20">
        <f t="shared" si="14"/>
        <v>-1.3307690818970355</v>
      </c>
      <c r="T332" s="20"/>
      <c r="U332" s="20"/>
    </row>
    <row r="333" spans="16:21" x14ac:dyDescent="0.25">
      <c r="P333" s="20">
        <v>-64</v>
      </c>
      <c r="Q333" s="20">
        <f t="shared" si="12"/>
        <v>-9.4325894339813487</v>
      </c>
      <c r="R333" s="20">
        <f t="shared" si="13"/>
        <v>-8.0523704591049281</v>
      </c>
      <c r="S333" s="20">
        <f t="shared" si="14"/>
        <v>-1.3803610064794061</v>
      </c>
      <c r="T333" s="20"/>
      <c r="U333" s="20"/>
    </row>
    <row r="334" spans="16:21" x14ac:dyDescent="0.25">
      <c r="P334" s="20">
        <v>-63</v>
      </c>
      <c r="Q334" s="20">
        <f t="shared" si="12"/>
        <v>-9.411987714783427</v>
      </c>
      <c r="R334" s="20">
        <f t="shared" si="13"/>
        <v>-7.982597764896652</v>
      </c>
      <c r="S334" s="20">
        <f t="shared" si="14"/>
        <v>-1.4295324845278967</v>
      </c>
      <c r="T334" s="20"/>
      <c r="U334" s="20"/>
    </row>
    <row r="335" spans="16:21" x14ac:dyDescent="0.25">
      <c r="P335" s="20">
        <v>-62</v>
      </c>
      <c r="Q335" s="20">
        <f t="shared" si="12"/>
        <v>-9.3885191820541021</v>
      </c>
      <c r="R335" s="20">
        <f t="shared" si="13"/>
        <v>-7.9103936375010777</v>
      </c>
      <c r="S335" s="20">
        <f t="shared" si="14"/>
        <v>-1.4782685388174097</v>
      </c>
      <c r="T335" s="20"/>
      <c r="U335" s="20"/>
    </row>
    <row r="336" spans="16:21" x14ac:dyDescent="0.25">
      <c r="P336" s="20">
        <v>-61</v>
      </c>
      <c r="Q336" s="20">
        <f t="shared" si="12"/>
        <v>-9.3621909841141342</v>
      </c>
      <c r="R336" s="20">
        <f t="shared" si="13"/>
        <v>-7.8357800696975985</v>
      </c>
      <c r="S336" s="20">
        <f t="shared" si="14"/>
        <v>-1.5265543247493183</v>
      </c>
      <c r="T336" s="20"/>
      <c r="U336" s="20"/>
    </row>
    <row r="337" spans="16:21" x14ac:dyDescent="0.25">
      <c r="P337" s="20">
        <v>-60</v>
      </c>
      <c r="Q337" s="20">
        <f t="shared" si="12"/>
        <v>-9.3330111403146336</v>
      </c>
      <c r="R337" s="20">
        <f t="shared" si="13"/>
        <v>-7.7587797881612026</v>
      </c>
      <c r="S337" s="20">
        <f t="shared" si="14"/>
        <v>-1.5743751348730093</v>
      </c>
      <c r="T337" s="20"/>
      <c r="U337" s="20"/>
    </row>
    <row r="338" spans="16:21" x14ac:dyDescent="0.25">
      <c r="P338" s="20">
        <v>-59</v>
      </c>
      <c r="Q338" s="20">
        <f t="shared" si="12"/>
        <v>-9.3009885385944262</v>
      </c>
      <c r="R338" s="20">
        <f t="shared" si="13"/>
        <v>-7.6794162465401214</v>
      </c>
      <c r="S338" s="20">
        <f t="shared" si="14"/>
        <v>-1.6217164033656513</v>
      </c>
      <c r="T338" s="20"/>
      <c r="U338" s="20"/>
    </row>
    <row r="339" spans="16:21" x14ac:dyDescent="0.25">
      <c r="P339" s="20">
        <v>-58</v>
      </c>
      <c r="Q339" s="20">
        <f t="shared" si="12"/>
        <v>-9.2661329327728659</v>
      </c>
      <c r="R339" s="20">
        <f t="shared" si="13"/>
        <v>-7.5977136183120475</v>
      </c>
      <c r="S339" s="20">
        <f t="shared" si="14"/>
        <v>-1.6685637104688238</v>
      </c>
      <c r="T339" s="20"/>
      <c r="U339" s="20"/>
    </row>
    <row r="340" spans="16:21" x14ac:dyDescent="0.25">
      <c r="P340" s="20">
        <v>-57</v>
      </c>
      <c r="Q340" s="20">
        <f t="shared" si="12"/>
        <v>-9.2284549395788975</v>
      </c>
      <c r="R340" s="20">
        <f t="shared" si="13"/>
        <v>-7.5136967894210764</v>
      </c>
      <c r="S340" s="20">
        <f t="shared" si="14"/>
        <v>-1.714902786880655</v>
      </c>
      <c r="T340" s="20"/>
      <c r="U340" s="20"/>
    </row>
    <row r="341" spans="16:21" x14ac:dyDescent="0.25">
      <c r="P341" s="20">
        <v>-56</v>
      </c>
      <c r="Q341" s="20">
        <f t="shared" si="12"/>
        <v>-9.1879660354172952</v>
      </c>
      <c r="R341" s="20">
        <f t="shared" si="13"/>
        <v>-7.4273913506976754</v>
      </c>
      <c r="S341" s="20">
        <f t="shared" si="14"/>
        <v>-1.7607195181021336</v>
      </c>
      <c r="T341" s="20"/>
      <c r="U341" s="20"/>
    </row>
    <row r="342" spans="16:21" x14ac:dyDescent="0.25">
      <c r="P342" s="20">
        <v>-55</v>
      </c>
      <c r="Q342" s="20">
        <f t="shared" si="12"/>
        <v>-9.1446785528730352</v>
      </c>
      <c r="R342" s="20">
        <f t="shared" si="13"/>
        <v>-7.3388235900639121</v>
      </c>
      <c r="S342" s="20">
        <f t="shared" si="14"/>
        <v>-1.8059999487362695</v>
      </c>
      <c r="T342" s="20"/>
      <c r="U342" s="20"/>
    </row>
    <row r="343" spans="16:21" x14ac:dyDescent="0.25">
      <c r="P343" s="20">
        <v>-54</v>
      </c>
      <c r="Q343" s="20">
        <f t="shared" si="12"/>
        <v>-9.0986056769549073</v>
      </c>
      <c r="R343" s="20">
        <f t="shared" si="13"/>
        <v>-7.2480204845263811</v>
      </c>
      <c r="S343" s="20">
        <f t="shared" si="14"/>
        <v>-1.8507302867387911</v>
      </c>
      <c r="T343" s="20"/>
      <c r="U343" s="20"/>
    </row>
    <row r="344" spans="16:21" x14ac:dyDescent="0.25">
      <c r="P344" s="20">
        <v>-53</v>
      </c>
      <c r="Q344" s="20">
        <f t="shared" si="12"/>
        <v>-9.0497614410794522</v>
      </c>
      <c r="R344" s="20">
        <f t="shared" si="13"/>
        <v>-7.155009691959223</v>
      </c>
      <c r="S344" s="20">
        <f t="shared" si="14"/>
        <v>-1.8948969076190865</v>
      </c>
      <c r="T344" s="20"/>
      <c r="U344" s="20"/>
    </row>
    <row r="345" spans="16:21" x14ac:dyDescent="0.25">
      <c r="P345" s="20">
        <v>-52</v>
      </c>
      <c r="Q345" s="20">
        <f t="shared" si="12"/>
        <v>-8.998160722796511</v>
      </c>
      <c r="R345" s="20">
        <f t="shared" si="13"/>
        <v>-7.0598195426797723</v>
      </c>
      <c r="S345" s="20">
        <f t="shared" si="14"/>
        <v>-1.9384863585901138</v>
      </c>
      <c r="T345" s="20"/>
      <c r="U345" s="20"/>
    </row>
    <row r="346" spans="16:21" x14ac:dyDescent="0.25">
      <c r="P346" s="20">
        <v>-51</v>
      </c>
      <c r="Q346" s="20">
        <f t="shared" si="12"/>
        <v>-8.9438192392576479</v>
      </c>
      <c r="R346" s="20">
        <f t="shared" si="13"/>
        <v>-6.9624790308193711</v>
      </c>
      <c r="S346" s="20">
        <f t="shared" si="14"/>
        <v>-1.9814853626660065</v>
      </c>
      <c r="T346" s="20"/>
      <c r="U346" s="20"/>
    </row>
    <row r="347" spans="16:21" x14ac:dyDescent="0.25">
      <c r="P347" s="20">
        <v>-50</v>
      </c>
      <c r="Q347" s="20">
        <f t="shared" si="12"/>
        <v>-8.8867535424288278</v>
      </c>
      <c r="R347" s="20">
        <f t="shared" si="13"/>
        <v>-6.8630178054920057</v>
      </c>
      <c r="S347" s="20">
        <f t="shared" si="14"/>
        <v>-2.02388082270613</v>
      </c>
      <c r="T347" s="20"/>
      <c r="U347" s="20"/>
    </row>
    <row r="348" spans="16:21" x14ac:dyDescent="0.25">
      <c r="P348" s="20">
        <v>-49</v>
      </c>
      <c r="Q348" s="20">
        <f t="shared" si="12"/>
        <v>-8.8269810140488278</v>
      </c>
      <c r="R348" s="20">
        <f t="shared" si="13"/>
        <v>-6.7614661617634182</v>
      </c>
      <c r="S348" s="20">
        <f t="shared" si="14"/>
        <v>-2.065659825404373</v>
      </c>
      <c r="T348" s="20"/>
      <c r="U348" s="20"/>
    </row>
    <row r="349" spans="16:21" x14ac:dyDescent="0.25">
      <c r="P349" s="20">
        <v>-48</v>
      </c>
      <c r="Q349" s="20">
        <f t="shared" si="12"/>
        <v>-8.7645198603349073</v>
      </c>
      <c r="R349" s="20">
        <f t="shared" si="13"/>
        <v>-6.6578550314234919</v>
      </c>
      <c r="S349" s="20">
        <f t="shared" si="14"/>
        <v>-2.1068096452224219</v>
      </c>
      <c r="T349" s="20"/>
      <c r="U349" s="20"/>
    </row>
    <row r="350" spans="16:21" x14ac:dyDescent="0.25">
      <c r="P350" s="20">
        <v>-47</v>
      </c>
      <c r="Q350" s="20">
        <f t="shared" si="12"/>
        <v>-8.6993891064373408</v>
      </c>
      <c r="R350" s="20">
        <f t="shared" si="13"/>
        <v>-6.5522159735646843</v>
      </c>
      <c r="S350" s="20">
        <f t="shared" si="14"/>
        <v>-2.1473177482658574</v>
      </c>
      <c r="T350" s="20"/>
      <c r="U350" s="20"/>
    </row>
    <row r="351" spans="16:21" x14ac:dyDescent="0.25">
      <c r="P351" s="20">
        <v>-46</v>
      </c>
      <c r="Q351" s="20">
        <f t="shared" si="12"/>
        <v>-8.6316085906445146</v>
      </c>
      <c r="R351" s="20">
        <f t="shared" si="13"/>
        <v>-6.4445811649693763</v>
      </c>
      <c r="S351" s="20">
        <f t="shared" si="14"/>
        <v>-2.1871717961018824</v>
      </c>
      <c r="T351" s="20"/>
      <c r="U351" s="20"/>
    </row>
    <row r="352" spans="16:21" x14ac:dyDescent="0.25">
      <c r="P352" s="20">
        <v>-45</v>
      </c>
      <c r="Q352" s="20">
        <f t="shared" si="12"/>
        <v>-8.561198958340352</v>
      </c>
      <c r="R352" s="20">
        <f t="shared" si="13"/>
        <v>-6.334983390309108</v>
      </c>
      <c r="S352" s="20">
        <f t="shared" si="14"/>
        <v>-2.2263596495174958</v>
      </c>
      <c r="T352" s="20"/>
      <c r="U352" s="20"/>
    </row>
    <row r="353" spans="16:21" x14ac:dyDescent="0.25">
      <c r="P353" s="20">
        <v>-44</v>
      </c>
      <c r="Q353" s="20">
        <f t="shared" si="12"/>
        <v>-8.4881816557158967</v>
      </c>
      <c r="R353" s="20">
        <f t="shared" si="13"/>
        <v>-6.2234560321586212</v>
      </c>
      <c r="S353" s="20">
        <f t="shared" si="14"/>
        <v>-2.2648693722170026</v>
      </c>
      <c r="T353" s="20"/>
      <c r="U353" s="20"/>
    </row>
    <row r="354" spans="16:21" x14ac:dyDescent="0.25">
      <c r="P354" s="20">
        <v>-43</v>
      </c>
      <c r="Q354" s="20">
        <f t="shared" si="12"/>
        <v>-8.4125789232369801</v>
      </c>
      <c r="R354" s="20">
        <f t="shared" si="13"/>
        <v>-6.110033060827825</v>
      </c>
      <c r="S354" s="20">
        <f t="shared" si="14"/>
        <v>-2.3026892344577106</v>
      </c>
      <c r="T354" s="20"/>
      <c r="U354" s="20"/>
    </row>
    <row r="355" spans="16:21" x14ac:dyDescent="0.25">
      <c r="P355" s="20">
        <v>-42</v>
      </c>
      <c r="Q355" s="20">
        <f t="shared" si="12"/>
        <v>-8.3344137888699645</v>
      </c>
      <c r="R355" s="20">
        <f t="shared" si="13"/>
        <v>-5.9947490240146966</v>
      </c>
      <c r="S355" s="20">
        <f t="shared" si="14"/>
        <v>-2.33980771662271</v>
      </c>
      <c r="T355" s="20"/>
      <c r="U355" s="20"/>
    </row>
    <row r="356" spans="16:21" x14ac:dyDescent="0.25">
      <c r="P356" s="20">
        <v>-41</v>
      </c>
      <c r="Q356" s="20">
        <f t="shared" si="12"/>
        <v>-8.2537100610676077</v>
      </c>
      <c r="R356" s="20">
        <f t="shared" si="13"/>
        <v>-5.8776390362823561</v>
      </c>
      <c r="S356" s="20">
        <f t="shared" si="14"/>
        <v>-2.376213512729656</v>
      </c>
      <c r="T356" s="20"/>
      <c r="U356" s="20"/>
    </row>
    <row r="357" spans="16:21" x14ac:dyDescent="0.25">
      <c r="P357" s="20">
        <v>-40</v>
      </c>
      <c r="Q357" s="20">
        <f t="shared" si="12"/>
        <v>-8.1704923215172141</v>
      </c>
      <c r="R357" s="20">
        <f t="shared" si="13"/>
        <v>-5.7587387683634574</v>
      </c>
      <c r="S357" s="20">
        <f t="shared" si="14"/>
        <v>-2.4118955338744756</v>
      </c>
      <c r="T357" s="20"/>
      <c r="U357" s="20"/>
    </row>
    <row r="358" spans="16:21" x14ac:dyDescent="0.25">
      <c r="P358" s="20">
        <v>-39</v>
      </c>
      <c r="Q358" s="20">
        <f t="shared" ref="Q358:Q421" si="15">$Y$17*1.414*SIN(P358*2*3.1415/360+$AA$17*2*3.1415/360)</f>
        <v>-8.0847859176532495</v>
      </c>
      <c r="R358" s="20">
        <f t="shared" ref="R358:R421" si="16">$Y$18*1.414*SIN(P358*2*3.1415/360)</f>
        <v>-5.6380844362951725</v>
      </c>
      <c r="S358" s="20">
        <f t="shared" ref="S358:S421" si="17">$Y$19*1.414*SIN(P358*2*3.1415/360+$AA$19*2*3.1415/360)</f>
        <v>-2.4468429116089587</v>
      </c>
      <c r="T358" s="20"/>
      <c r="U358" s="20"/>
    </row>
    <row r="359" spans="16:21" x14ac:dyDescent="0.25">
      <c r="P359" s="20">
        <v>-38</v>
      </c>
      <c r="Q359" s="20">
        <f t="shared" si="15"/>
        <v>-7.9966169549367239</v>
      </c>
      <c r="R359" s="20">
        <f t="shared" si="16"/>
        <v>-5.5157127903880925</v>
      </c>
      <c r="S359" s="20">
        <f t="shared" si="17"/>
        <v>-2.4810450012511924</v>
      </c>
      <c r="T359" s="20"/>
      <c r="U359" s="20"/>
    </row>
    <row r="360" spans="16:21" x14ac:dyDescent="0.25">
      <c r="P360" s="20">
        <v>-37</v>
      </c>
      <c r="Q360" s="20">
        <f t="shared" si="15"/>
        <v>-7.9060122889036863</v>
      </c>
      <c r="R360" s="20">
        <f t="shared" si="16"/>
        <v>-5.3916611040323854</v>
      </c>
      <c r="S360" s="20">
        <f t="shared" si="17"/>
        <v>-2.5144913851278488</v>
      </c>
      <c r="T360" s="20"/>
      <c r="U360" s="20"/>
    </row>
    <row r="361" spans="16:21" x14ac:dyDescent="0.25">
      <c r="P361" s="20">
        <v>-36</v>
      </c>
      <c r="Q361" s="20">
        <f t="shared" si="15"/>
        <v>-7.8129995169852515</v>
      </c>
      <c r="R361" s="20">
        <f t="shared" si="16"/>
        <v>-5.2659671623446291</v>
      </c>
      <c r="S361" s="20">
        <f t="shared" si="17"/>
        <v>-2.5471718757473178</v>
      </c>
      <c r="T361" s="20"/>
      <c r="U361" s="20"/>
    </row>
    <row r="362" spans="16:21" x14ac:dyDescent="0.25">
      <c r="P362" s="20">
        <v>-35</v>
      </c>
      <c r="Q362" s="20">
        <f t="shared" si="15"/>
        <v>-7.7176069701016443</v>
      </c>
      <c r="R362" s="20">
        <f t="shared" si="16"/>
        <v>-5.1386692506587792</v>
      </c>
      <c r="S362" s="20">
        <f t="shared" si="17"/>
        <v>-2.5790765189027351</v>
      </c>
      <c r="T362" s="20"/>
      <c r="U362" s="20"/>
    </row>
    <row r="363" spans="16:21" x14ac:dyDescent="0.25">
      <c r="P363" s="20">
        <v>-34</v>
      </c>
      <c r="Q363" s="20">
        <f t="shared" si="15"/>
        <v>-7.6198637040328441</v>
      </c>
      <c r="R363" s="20">
        <f t="shared" si="16"/>
        <v>-5.0098061428647727</v>
      </c>
      <c r="S363" s="20">
        <f t="shared" si="17"/>
        <v>-2.6101955967039494</v>
      </c>
      <c r="T363" s="20"/>
      <c r="U363" s="20"/>
    </row>
    <row r="364" spans="16:21" x14ac:dyDescent="0.25">
      <c r="P364" s="20">
        <v>-33</v>
      </c>
      <c r="Q364" s="20">
        <f t="shared" si="15"/>
        <v>-7.5197994905684311</v>
      </c>
      <c r="R364" s="20">
        <f t="shared" si="16"/>
        <v>-4.8794170895983218</v>
      </c>
      <c r="S364" s="20">
        <f t="shared" si="17"/>
        <v>-2.6405196305375132</v>
      </c>
      <c r="T364" s="20"/>
      <c r="U364" s="20"/>
    </row>
    <row r="365" spans="16:21" x14ac:dyDescent="0.25">
      <c r="P365" s="20">
        <v>-32</v>
      </c>
      <c r="Q365" s="20">
        <f t="shared" si="15"/>
        <v>-7.4174448084393445</v>
      </c>
      <c r="R365" s="20">
        <f t="shared" si="16"/>
        <v>-4.7475418062854979</v>
      </c>
      <c r="S365" s="20">
        <f t="shared" si="17"/>
        <v>-2.6700393839537884</v>
      </c>
      <c r="T365" s="20"/>
      <c r="U365" s="20"/>
    </row>
    <row r="366" spans="16:21" x14ac:dyDescent="0.25">
      <c r="P366" s="20">
        <v>-31</v>
      </c>
      <c r="Q366" s="20">
        <f t="shared" si="15"/>
        <v>-7.3128308340343153</v>
      </c>
      <c r="R366" s="20">
        <f t="shared" si="16"/>
        <v>-4.6142204610457345</v>
      </c>
      <c r="S366" s="20">
        <f t="shared" si="17"/>
        <v>-2.6987458654802929</v>
      </c>
      <c r="T366" s="20"/>
      <c r="U366" s="20"/>
    </row>
    <row r="367" spans="16:21" x14ac:dyDescent="0.25">
      <c r="P367" s="20">
        <v>-30</v>
      </c>
      <c r="Q367" s="20">
        <f t="shared" si="15"/>
        <v>-7.2059894319037978</v>
      </c>
      <c r="R367" s="20">
        <f t="shared" si="16"/>
        <v>-4.4794936624569583</v>
      </c>
      <c r="S367" s="20">
        <f t="shared" si="17"/>
        <v>-2.7266303313604294</v>
      </c>
      <c r="T367" s="20"/>
      <c r="U367" s="20"/>
    </row>
    <row r="368" spans="16:21" x14ac:dyDescent="0.25">
      <c r="P368" s="20">
        <v>-29</v>
      </c>
      <c r="Q368" s="20">
        <f t="shared" si="15"/>
        <v>-7.0969531450542869</v>
      </c>
      <c r="R368" s="20">
        <f t="shared" si="16"/>
        <v>-4.3434024471865511</v>
      </c>
      <c r="S368" s="20">
        <f t="shared" si="17"/>
        <v>-2.7536842882167596</v>
      </c>
      <c r="T368" s="20"/>
      <c r="U368" s="20"/>
    </row>
    <row r="369" spans="16:21" x14ac:dyDescent="0.25">
      <c r="P369" s="20">
        <v>-28</v>
      </c>
      <c r="Q369" s="20">
        <f t="shared" si="15"/>
        <v>-6.9857551850359902</v>
      </c>
      <c r="R369" s="20">
        <f t="shared" si="16"/>
        <v>-4.2059882674919145</v>
      </c>
      <c r="S369" s="20">
        <f t="shared" si="17"/>
        <v>-2.7798994956380185</v>
      </c>
      <c r="T369" s="20"/>
      <c r="U369" s="20"/>
    </row>
    <row r="370" spans="16:21" x14ac:dyDescent="0.25">
      <c r="P370" s="20">
        <v>-27</v>
      </c>
      <c r="Q370" s="20">
        <f t="shared" si="15"/>
        <v>-6.872429421826868</v>
      </c>
      <c r="R370" s="20">
        <f t="shared" si="16"/>
        <v>-4.067292978594466</v>
      </c>
      <c r="S370" s="20">
        <f t="shared" si="17"/>
        <v>-2.8052679686890745</v>
      </c>
      <c r="T370" s="20"/>
      <c r="U370" s="20"/>
    </row>
    <row r="371" spans="16:21" x14ac:dyDescent="0.25">
      <c r="P371" s="20">
        <v>-26</v>
      </c>
      <c r="Q371" s="20">
        <f t="shared" si="15"/>
        <v>-6.7570103735161133</v>
      </c>
      <c r="R371" s="20">
        <f t="shared" si="16"/>
        <v>-3.9273588259308756</v>
      </c>
      <c r="S371" s="20">
        <f t="shared" si="17"/>
        <v>-2.8297819803430748</v>
      </c>
      <c r="T371" s="20"/>
      <c r="U371" s="20"/>
    </row>
    <row r="372" spans="16:21" x14ac:dyDescent="0.25">
      <c r="P372" s="20">
        <v>-25</v>
      </c>
      <c r="Q372" s="20">
        <f t="shared" si="15"/>
        <v>-6.6395331957902286</v>
      </c>
      <c r="R372" s="20">
        <f t="shared" si="16"/>
        <v>-3.7862284322854607</v>
      </c>
      <c r="S372" s="20">
        <f t="shared" si="17"/>
        <v>-2.853434063835032</v>
      </c>
      <c r="T372" s="20"/>
      <c r="U372" s="20"/>
    </row>
    <row r="373" spans="16:21" x14ac:dyDescent="0.25">
      <c r="P373" s="20">
        <v>-24</v>
      </c>
      <c r="Q373" s="20">
        <f t="shared" si="15"/>
        <v>-6.5200336712248985</v>
      </c>
      <c r="R373" s="20">
        <f t="shared" si="16"/>
        <v>-3.6439447848076365</v>
      </c>
      <c r="S373" s="20">
        <f t="shared" si="17"/>
        <v>-2.8762170149361421</v>
      </c>
      <c r="T373" s="20"/>
      <c r="U373" s="20"/>
    </row>
    <row r="374" spans="16:21" x14ac:dyDescent="0.25">
      <c r="P374" s="20">
        <v>-23</v>
      </c>
      <c r="Q374" s="20">
        <f t="shared" si="15"/>
        <v>-6.3985481983859103</v>
      </c>
      <c r="R374" s="20">
        <f t="shared" si="16"/>
        <v>-3.5005512219183887</v>
      </c>
      <c r="S374" s="20">
        <f t="shared" si="17"/>
        <v>-2.898123894148132</v>
      </c>
      <c r="T374" s="20"/>
      <c r="U374" s="20"/>
    </row>
    <row r="375" spans="16:21" x14ac:dyDescent="0.25">
      <c r="P375" s="20">
        <v>-22</v>
      </c>
      <c r="Q375" s="20">
        <f t="shared" si="15"/>
        <v>-6.2751137807424504</v>
      </c>
      <c r="R375" s="20">
        <f t="shared" si="16"/>
        <v>-3.3560914201097449</v>
      </c>
      <c r="S375" s="20">
        <f t="shared" si="17"/>
        <v>-2.9191480288169704</v>
      </c>
      <c r="T375" s="20"/>
      <c r="U375" s="20"/>
    </row>
    <row r="376" spans="16:21" x14ac:dyDescent="0.25">
      <c r="P376" s="20">
        <v>-21</v>
      </c>
      <c r="Q376" s="20">
        <f t="shared" si="15"/>
        <v>-6.1497680153961589</v>
      </c>
      <c r="R376" s="20">
        <f t="shared" si="16"/>
        <v>-3.210609380641285</v>
      </c>
      <c r="S376" s="20">
        <f t="shared" si="17"/>
        <v>-2.9392830151653073</v>
      </c>
      <c r="T376" s="20"/>
      <c r="U376" s="20"/>
    </row>
    <row r="377" spans="16:21" x14ac:dyDescent="0.25">
      <c r="P377" s="20">
        <v>-20</v>
      </c>
      <c r="Q377" s="20">
        <f t="shared" si="15"/>
        <v>-6.0225490816293608</v>
      </c>
      <c r="R377" s="20">
        <f t="shared" si="16"/>
        <v>-3.0641494161377092</v>
      </c>
      <c r="S377" s="20">
        <f t="shared" si="17"/>
        <v>-2.9585227202430091</v>
      </c>
      <c r="T377" s="20"/>
      <c r="U377" s="20"/>
    </row>
    <row r="378" spans="16:21" x14ac:dyDescent="0.25">
      <c r="P378" s="20">
        <v>-19</v>
      </c>
      <c r="Q378" s="20">
        <f t="shared" si="15"/>
        <v>-5.8934957292759726</v>
      </c>
      <c r="R378" s="20">
        <f t="shared" si="16"/>
        <v>-2.9167561370915931</v>
      </c>
      <c r="S378" s="20">
        <f t="shared" si="17"/>
        <v>-2.9768612837952029</v>
      </c>
      <c r="T378" s="20"/>
      <c r="U378" s="20"/>
    </row>
    <row r="379" spans="16:21" x14ac:dyDescent="0.25">
      <c r="P379" s="20">
        <v>-18</v>
      </c>
      <c r="Q379" s="20">
        <f t="shared" si="15"/>
        <v>-5.7626472669186244</v>
      </c>
      <c r="R379" s="20">
        <f t="shared" si="16"/>
        <v>-2.768474438275391</v>
      </c>
      <c r="S379" s="20">
        <f t="shared" si="17"/>
        <v>-2.9942931200472658</v>
      </c>
      <c r="T379" s="20"/>
      <c r="U379" s="20"/>
    </row>
    <row r="380" spans="16:21" x14ac:dyDescent="0.25">
      <c r="P380" s="20">
        <v>-17</v>
      </c>
      <c r="Q380" s="20">
        <f t="shared" si="15"/>
        <v>-5.6300435499155919</v>
      </c>
      <c r="R380" s="20">
        <f t="shared" si="16"/>
        <v>-2.6193494850668642</v>
      </c>
      <c r="S380" s="20">
        <f t="shared" si="17"/>
        <v>-3.010812919406201</v>
      </c>
      <c r="T380" s="20"/>
      <c r="U380" s="20"/>
    </row>
    <row r="381" spans="16:21" x14ac:dyDescent="0.25">
      <c r="P381" s="20">
        <v>-16</v>
      </c>
      <c r="Q381" s="20">
        <f t="shared" si="15"/>
        <v>-5.4957249682611797</v>
      </c>
      <c r="R381" s="20">
        <f t="shared" si="16"/>
        <v>-2.4694266996920815</v>
      </c>
      <c r="S381" s="20">
        <f t="shared" si="17"/>
        <v>-3.0264156500779005</v>
      </c>
      <c r="T381" s="20"/>
      <c r="U381" s="20"/>
    </row>
    <row r="382" spans="16:21" x14ac:dyDescent="0.25">
      <c r="P382" s="20">
        <v>-15</v>
      </c>
      <c r="Q382" s="20">
        <f t="shared" si="15"/>
        <v>-5.3597324342832726</v>
      </c>
      <c r="R382" s="20">
        <f t="shared" si="16"/>
        <v>-2.3187517473901829</v>
      </c>
      <c r="S382" s="20">
        <f t="shared" si="17"/>
        <v>-3.0410965595997843</v>
      </c>
      <c r="T382" s="20"/>
      <c r="U382" s="20"/>
    </row>
    <row r="383" spans="16:21" x14ac:dyDescent="0.25">
      <c r="P383" s="20">
        <v>-14</v>
      </c>
      <c r="Q383" s="20">
        <f t="shared" si="15"/>
        <v>-5.2221073701817664</v>
      </c>
      <c r="R383" s="20">
        <f t="shared" si="16"/>
        <v>-2.1673705225041258</v>
      </c>
      <c r="S383" s="20">
        <f t="shared" si="17"/>
        <v>-3.0548511762883623</v>
      </c>
      <c r="T383" s="20"/>
      <c r="U383" s="20"/>
    </row>
    <row r="384" spans="16:21" x14ac:dyDescent="0.25">
      <c r="P384" s="20">
        <v>-13</v>
      </c>
      <c r="Q384" s="20">
        <f t="shared" si="15"/>
        <v>-5.0828916954117247</v>
      </c>
      <c r="R384" s="20">
        <f t="shared" si="16"/>
        <v>-2.0153291345016506</v>
      </c>
      <c r="S384" s="20">
        <f t="shared" si="17"/>
        <v>-3.0676753106012726</v>
      </c>
      <c r="T384" s="20"/>
      <c r="U384" s="20"/>
    </row>
    <row r="385" spans="16:21" x14ac:dyDescent="0.25">
      <c r="P385" s="20">
        <v>-12</v>
      </c>
      <c r="Q385" s="20">
        <f t="shared" si="15"/>
        <v>-4.942127813915044</v>
      </c>
      <c r="R385" s="20">
        <f t="shared" si="16"/>
        <v>-1.8626738939307166</v>
      </c>
      <c r="S385" s="20">
        <f t="shared" si="17"/>
        <v>-3.0795650564133807</v>
      </c>
      <c r="T385" s="20"/>
      <c r="U385" s="20"/>
    </row>
    <row r="386" spans="16:21" x14ac:dyDescent="0.25">
      <c r="P386" s="20">
        <v>-11</v>
      </c>
      <c r="Q386" s="20">
        <f t="shared" si="15"/>
        <v>-4.7998586012045745</v>
      </c>
      <c r="R386" s="20">
        <f t="shared" si="16"/>
        <v>-1.7094512983136931</v>
      </c>
      <c r="S386" s="20">
        <f t="shared" si="17"/>
        <v>-3.0905167922065537</v>
      </c>
      <c r="T386" s="20"/>
      <c r="U386" s="20"/>
    </row>
    <row r="387" spans="16:21" x14ac:dyDescent="0.25">
      <c r="P387" s="20">
        <v>-10</v>
      </c>
      <c r="Q387" s="20">
        <f t="shared" si="15"/>
        <v>-4.6561273913045911</v>
      </c>
      <c r="R387" s="20">
        <f t="shared" si="16"/>
        <v>-1.5557080179846001</v>
      </c>
      <c r="S387" s="20">
        <f t="shared" si="17"/>
        <v>-3.1005271821727436</v>
      </c>
      <c r="T387" s="20"/>
      <c r="U387" s="20"/>
    </row>
    <row r="388" spans="16:21" x14ac:dyDescent="0.25">
      <c r="P388" s="20">
        <v>-9</v>
      </c>
      <c r="Q388" s="20">
        <f t="shared" si="15"/>
        <v>-4.510977963551607</v>
      </c>
      <c r="R388" s="20">
        <f t="shared" si="16"/>
        <v>-1.401490881873708</v>
      </c>
      <c r="S388" s="20">
        <f t="shared" si="17"/>
        <v>-3.1095931772300474</v>
      </c>
      <c r="T388" s="20"/>
      <c r="U388" s="20"/>
    </row>
    <row r="389" spans="16:21" x14ac:dyDescent="0.25">
      <c r="P389" s="20">
        <v>-8</v>
      </c>
      <c r="Q389" s="20">
        <f t="shared" si="15"/>
        <v>-4.3644545292595511</v>
      </c>
      <c r="R389" s="20">
        <f t="shared" si="16"/>
        <v>-1.2468468632438354</v>
      </c>
      <c r="S389" s="20">
        <f t="shared" si="17"/>
        <v>-3.1177120159514331</v>
      </c>
      <c r="T389" s="20"/>
      <c r="U389" s="20"/>
    </row>
    <row r="390" spans="16:21" x14ac:dyDescent="0.25">
      <c r="P390" s="20">
        <v>-7</v>
      </c>
      <c r="Q390" s="20">
        <f t="shared" si="15"/>
        <v>-4.2166017182533686</v>
      </c>
      <c r="R390" s="20">
        <f t="shared" si="16"/>
        <v>-1.0918230653826837</v>
      </c>
      <c r="S390" s="20">
        <f t="shared" si="17"/>
        <v>-3.1248812254058458</v>
      </c>
      <c r="T390" s="20"/>
      <c r="U390" s="20"/>
    </row>
    <row r="391" spans="16:21" x14ac:dyDescent="0.25">
      <c r="P391" s="20">
        <v>-6</v>
      </c>
      <c r="Q391" s="20">
        <f t="shared" si="15"/>
        <v>-4.067464565275146</v>
      </c>
      <c r="R391" s="20">
        <f t="shared" si="16"/>
        <v>-0.93646670725556136</v>
      </c>
      <c r="S391" s="20">
        <f t="shared" si="17"/>
        <v>-3.1310986219114429</v>
      </c>
      <c r="T391" s="20"/>
      <c r="U391" s="20"/>
    </row>
    <row r="392" spans="16:21" x14ac:dyDescent="0.25">
      <c r="P392" s="20">
        <v>-5</v>
      </c>
      <c r="Q392" s="20">
        <f t="shared" si="15"/>
        <v>-3.9170884962668984</v>
      </c>
      <c r="R392" s="20">
        <f t="shared" si="16"/>
        <v>-0.78082510912288194</v>
      </c>
      <c r="S392" s="20">
        <f t="shared" si="17"/>
        <v>-3.1363623117007262</v>
      </c>
      <c r="T392" s="20"/>
      <c r="U392" s="20"/>
    </row>
    <row r="393" spans="16:21" x14ac:dyDescent="0.25">
      <c r="P393" s="20">
        <v>-4</v>
      </c>
      <c r="Q393" s="20">
        <f t="shared" si="15"/>
        <v>-3.7655193145342096</v>
      </c>
      <c r="R393" s="20">
        <f t="shared" si="16"/>
        <v>-0.62494567812680246</v>
      </c>
      <c r="S393" s="20">
        <f t="shared" si="17"/>
        <v>-3.1406706914973666</v>
      </c>
      <c r="T393" s="20"/>
      <c r="U393" s="20"/>
    </row>
    <row r="394" spans="16:21" x14ac:dyDescent="0.25">
      <c r="P394" s="20">
        <v>-3</v>
      </c>
      <c r="Q394" s="20">
        <f t="shared" si="15"/>
        <v>-3.6128031867949177</v>
      </c>
      <c r="R394" s="20">
        <f t="shared" si="16"/>
        <v>-0.46887589385140099</v>
      </c>
      <c r="S394" s="20">
        <f t="shared" si="17"/>
        <v>-3.1440224490045483</v>
      </c>
      <c r="T394" s="20"/>
      <c r="U394" s="20"/>
    </row>
    <row r="395" spans="16:21" x14ac:dyDescent="0.25">
      <c r="P395" s="20">
        <v>-2</v>
      </c>
      <c r="Q395" s="20">
        <f t="shared" si="15"/>
        <v>-3.4589866291171192</v>
      </c>
      <c r="R395" s="20">
        <f t="shared" si="16"/>
        <v>-0.31266329386078884</v>
      </c>
      <c r="S395" s="20">
        <f t="shared" si="17"/>
        <v>-3.1464165633046863</v>
      </c>
      <c r="T395" s="20"/>
      <c r="U395" s="20"/>
    </row>
    <row r="396" spans="16:21" x14ac:dyDescent="0.25">
      <c r="P396" s="20">
        <v>-1</v>
      </c>
      <c r="Q396" s="20">
        <f t="shared" si="15"/>
        <v>-3.3041164927507589</v>
      </c>
      <c r="R396" s="20">
        <f t="shared" si="16"/>
        <v>-0.15635545921956132</v>
      </c>
      <c r="S396" s="20">
        <f t="shared" si="17"/>
        <v>-3.1478523051703866</v>
      </c>
      <c r="T396" s="20"/>
      <c r="U396" s="20"/>
    </row>
    <row r="397" spans="16:21" x14ac:dyDescent="0.25">
      <c r="P397" s="20">
        <v>0</v>
      </c>
      <c r="Q397" s="20">
        <f t="shared" si="15"/>
        <v>-3.1482399498571287</v>
      </c>
      <c r="R397" s="20">
        <f t="shared" si="16"/>
        <v>0</v>
      </c>
      <c r="S397" s="20">
        <f t="shared" si="17"/>
        <v>-3.148329237286565</v>
      </c>
      <c r="T397" s="20"/>
      <c r="U397" s="20"/>
    </row>
    <row r="398" spans="16:21" x14ac:dyDescent="0.25">
      <c r="P398" s="20">
        <v>1</v>
      </c>
      <c r="Q398" s="20">
        <f t="shared" si="15"/>
        <v>-2.9914044791406136</v>
      </c>
      <c r="R398" s="20">
        <f t="shared" si="16"/>
        <v>0.15635545921956132</v>
      </c>
      <c r="S398" s="20">
        <f t="shared" si="17"/>
        <v>-3.147847214383646</v>
      </c>
      <c r="T398" s="20"/>
      <c r="U398" s="20"/>
    </row>
    <row r="399" spans="16:21" x14ac:dyDescent="0.25">
      <c r="P399" s="20">
        <v>2</v>
      </c>
      <c r="Q399" s="20">
        <f t="shared" si="15"/>
        <v>-2.8336578513870743</v>
      </c>
      <c r="R399" s="20">
        <f t="shared" si="16"/>
        <v>0.31266329386078884</v>
      </c>
      <c r="S399" s="20">
        <f t="shared" si="17"/>
        <v>-3.1464063832818163</v>
      </c>
      <c r="T399" s="20"/>
      <c r="U399" s="20"/>
    </row>
    <row r="400" spans="16:21" x14ac:dyDescent="0.25">
      <c r="P400" s="20">
        <v>3</v>
      </c>
      <c r="Q400" s="20">
        <f t="shared" si="15"/>
        <v>-2.6750481149132637</v>
      </c>
      <c r="R400" s="20">
        <f t="shared" si="16"/>
        <v>0.46887589385140099</v>
      </c>
      <c r="S400" s="20">
        <f t="shared" si="17"/>
        <v>-3.1440071828462997</v>
      </c>
      <c r="T400" s="20"/>
      <c r="U400" s="20"/>
    </row>
    <row r="401" spans="16:21" x14ac:dyDescent="0.25">
      <c r="P401" s="20">
        <v>4</v>
      </c>
      <c r="Q401" s="20">
        <f t="shared" si="15"/>
        <v>-2.5156235809317016</v>
      </c>
      <c r="R401" s="20">
        <f t="shared" si="16"/>
        <v>0.62494567812680246</v>
      </c>
      <c r="S401" s="20">
        <f t="shared" si="17"/>
        <v>-3.1406503438536846</v>
      </c>
      <c r="T401" s="20"/>
      <c r="U401" s="20"/>
    </row>
    <row r="402" spans="16:21" x14ac:dyDescent="0.25">
      <c r="P402" s="20">
        <v>5</v>
      </c>
      <c r="Q402" s="20">
        <f t="shared" si="15"/>
        <v>-2.3554328088354852</v>
      </c>
      <c r="R402" s="20">
        <f t="shared" si="16"/>
        <v>0.78082510912288194</v>
      </c>
      <c r="S402" s="20">
        <f t="shared" si="17"/>
        <v>-3.136336888769335</v>
      </c>
      <c r="T402" s="20"/>
      <c r="U402" s="20"/>
    </row>
    <row r="403" spans="16:21" x14ac:dyDescent="0.25">
      <c r="P403" s="20">
        <v>6</v>
      </c>
      <c r="Q403" s="20">
        <f t="shared" si="15"/>
        <v>-2.1945245914074945</v>
      </c>
      <c r="R403" s="20">
        <f t="shared" si="16"/>
        <v>0.93646670725556136</v>
      </c>
      <c r="S403" s="20">
        <f t="shared" si="17"/>
        <v>-3.1310681314359572</v>
      </c>
      <c r="T403" s="20"/>
      <c r="U403" s="20"/>
    </row>
    <row r="404" spans="16:21" x14ac:dyDescent="0.25">
      <c r="P404" s="20">
        <v>7</v>
      </c>
      <c r="Q404" s="20">
        <f t="shared" si="15"/>
        <v>-2.03294793995852</v>
      </c>
      <c r="R404" s="20">
        <f t="shared" si="16"/>
        <v>1.0918230653826837</v>
      </c>
      <c r="S404" s="20">
        <f t="shared" si="17"/>
        <v>-3.1248456766734107</v>
      </c>
      <c r="T404" s="20"/>
      <c r="U404" s="20"/>
    </row>
    <row r="405" spans="16:21" x14ac:dyDescent="0.25">
      <c r="P405" s="20">
        <v>8</v>
      </c>
      <c r="Q405" s="20">
        <f t="shared" si="15"/>
        <v>-1.8707520693988193</v>
      </c>
      <c r="R405" s="20">
        <f t="shared" si="16"/>
        <v>1.2468468632438354</v>
      </c>
      <c r="S405" s="20">
        <f t="shared" si="17"/>
        <v>-3.1176714197898994</v>
      </c>
      <c r="T405" s="20"/>
      <c r="U405" s="20"/>
    </row>
    <row r="406" spans="16:21" x14ac:dyDescent="0.25">
      <c r="P406" s="20">
        <v>9</v>
      </c>
      <c r="Q406" s="20">
        <f t="shared" si="15"/>
        <v>-1.7079863832476652</v>
      </c>
      <c r="R406" s="20">
        <f t="shared" si="16"/>
        <v>1.401490881873708</v>
      </c>
      <c r="S406" s="20">
        <f t="shared" si="17"/>
        <v>-3.1095475460046695</v>
      </c>
      <c r="T406" s="20"/>
      <c r="U406" s="20"/>
    </row>
    <row r="407" spans="16:21" x14ac:dyDescent="0.25">
      <c r="P407" s="20">
        <v>10</v>
      </c>
      <c r="Q407" s="20">
        <f t="shared" si="15"/>
        <v>-1.5447004585854411</v>
      </c>
      <c r="R407" s="20">
        <f t="shared" si="16"/>
        <v>1.5557080179846001</v>
      </c>
      <c r="S407" s="20">
        <f t="shared" si="17"/>
        <v>-3.1004765297824144</v>
      </c>
      <c r="T407" s="20"/>
      <c r="U407" s="20"/>
    </row>
    <row r="408" spans="16:21" x14ac:dyDescent="0.25">
      <c r="P408" s="20">
        <v>11</v>
      </c>
      <c r="Q408" s="20">
        <f t="shared" si="15"/>
        <v>-1.3809440309528742</v>
      </c>
      <c r="R408" s="20">
        <f t="shared" si="16"/>
        <v>1.7094512983136931</v>
      </c>
      <c r="S408" s="20">
        <f t="shared" si="17"/>
        <v>-3.0904611340795727</v>
      </c>
      <c r="T408" s="20"/>
      <c r="U408" s="20"/>
    </row>
    <row r="409" spans="16:21" x14ac:dyDescent="0.25">
      <c r="P409" s="20">
        <v>12</v>
      </c>
      <c r="Q409" s="20">
        <f t="shared" si="15"/>
        <v>-1.2167669792020004</v>
      </c>
      <c r="R409" s="20">
        <f t="shared" si="16"/>
        <v>1.8626738939307166</v>
      </c>
      <c r="S409" s="20">
        <f t="shared" si="17"/>
        <v>-3.0795044095027522</v>
      </c>
      <c r="T409" s="20"/>
      <c r="U409" s="20"/>
    </row>
    <row r="410" spans="16:21" x14ac:dyDescent="0.25">
      <c r="P410" s="20">
        <v>13</v>
      </c>
      <c r="Q410" s="20">
        <f t="shared" si="15"/>
        <v>-1.0522193103034794</v>
      </c>
      <c r="R410" s="20">
        <f t="shared" si="16"/>
        <v>2.0153291345016506</v>
      </c>
      <c r="S410" s="20">
        <f t="shared" si="17"/>
        <v>-3.0676096933795431</v>
      </c>
      <c r="T410" s="20"/>
      <c r="U410" s="20"/>
    </row>
    <row r="411" spans="16:21" x14ac:dyDescent="0.25">
      <c r="P411" s="20">
        <v>14</v>
      </c>
      <c r="Q411" s="20">
        <f t="shared" si="15"/>
        <v>-0.88735114411488591</v>
      </c>
      <c r="R411" s="20">
        <f t="shared" si="16"/>
        <v>2.1673705225041258</v>
      </c>
      <c r="S411" s="20">
        <f t="shared" si="17"/>
        <v>-3.0547806087419951</v>
      </c>
      <c r="T411" s="20"/>
      <c r="U411" s="20"/>
    </row>
    <row r="412" spans="16:21" x14ac:dyDescent="0.25">
      <c r="P412" s="20">
        <v>15</v>
      </c>
      <c r="Q412" s="20">
        <f t="shared" si="15"/>
        <v>-0.72221269811461597</v>
      </c>
      <c r="R412" s="20">
        <f t="shared" si="16"/>
        <v>2.3187517473901829</v>
      </c>
      <c r="S412" s="20">
        <f t="shared" si="17"/>
        <v>-3.0410210632230692</v>
      </c>
      <c r="T412" s="20"/>
      <c r="U412" s="20"/>
    </row>
    <row r="413" spans="16:21" x14ac:dyDescent="0.25">
      <c r="P413" s="20">
        <v>16</v>
      </c>
      <c r="Q413" s="20">
        <f t="shared" si="15"/>
        <v>-0.55685427210605798</v>
      </c>
      <c r="R413" s="20">
        <f t="shared" si="16"/>
        <v>2.4694266996920815</v>
      </c>
      <c r="S413" s="20">
        <f t="shared" si="17"/>
        <v>-3.0263352478664087</v>
      </c>
      <c r="T413" s="20"/>
      <c r="U413" s="20"/>
    </row>
    <row r="414" spans="16:21" x14ac:dyDescent="0.25">
      <c r="P414" s="20">
        <v>17</v>
      </c>
      <c r="Q414" s="20">
        <f t="shared" si="15"/>
        <v>-0.39132623289668955</v>
      </c>
      <c r="R414" s="20">
        <f t="shared" si="16"/>
        <v>2.6193494850668642</v>
      </c>
      <c r="S414" s="20">
        <f t="shared" si="17"/>
        <v>-3.0107276358497805</v>
      </c>
      <c r="T414" s="20"/>
      <c r="U414" s="20"/>
    </row>
    <row r="415" spans="16:21" x14ac:dyDescent="0.25">
      <c r="P415" s="20">
        <v>18</v>
      </c>
      <c r="Q415" s="20">
        <f t="shared" si="15"/>
        <v>-0.22567899895676444</v>
      </c>
      <c r="R415" s="20">
        <f t="shared" si="16"/>
        <v>2.768474438275391</v>
      </c>
      <c r="S415" s="20">
        <f t="shared" si="17"/>
        <v>-2.9942029811225819</v>
      </c>
      <c r="T415" s="20"/>
      <c r="U415" s="20"/>
    </row>
    <row r="416" spans="16:21" x14ac:dyDescent="0.25">
      <c r="P416" s="20">
        <v>19</v>
      </c>
      <c r="Q416" s="20">
        <f t="shared" si="15"/>
        <v>-5.9963025062266098E-2</v>
      </c>
      <c r="R416" s="20">
        <f t="shared" si="16"/>
        <v>2.9167561370915931</v>
      </c>
      <c r="S416" s="20">
        <f t="shared" si="17"/>
        <v>-2.9767663169578258</v>
      </c>
      <c r="T416" s="20"/>
      <c r="U416" s="20"/>
    </row>
    <row r="417" spans="16:21" x14ac:dyDescent="0.25">
      <c r="P417" s="20">
        <v>20</v>
      </c>
      <c r="Q417" s="20">
        <f t="shared" si="15"/>
        <v>0.10577121307320254</v>
      </c>
      <c r="R417" s="20">
        <f t="shared" si="16"/>
        <v>3.0641494161377092</v>
      </c>
      <c r="S417" s="20">
        <f t="shared" si="17"/>
        <v>-2.958422954419051</v>
      </c>
      <c r="T417" s="20"/>
      <c r="U417" s="20"/>
    </row>
    <row r="418" spans="16:21" x14ac:dyDescent="0.25">
      <c r="P418" s="20">
        <v>21</v>
      </c>
      <c r="Q418" s="20">
        <f t="shared" si="15"/>
        <v>0.27147323417290203</v>
      </c>
      <c r="R418" s="20">
        <f t="shared" si="16"/>
        <v>3.210609380641285</v>
      </c>
      <c r="S418" s="20">
        <f t="shared" si="17"/>
        <v>-2.9391784807426125</v>
      </c>
      <c r="T418" s="20"/>
      <c r="U418" s="20"/>
    </row>
    <row r="419" spans="16:21" x14ac:dyDescent="0.25">
      <c r="P419" s="20">
        <v>22</v>
      </c>
      <c r="Q419" s="20">
        <f t="shared" si="15"/>
        <v>0.43709256677313302</v>
      </c>
      <c r="R419" s="20">
        <f t="shared" si="16"/>
        <v>3.3560914201097449</v>
      </c>
      <c r="S419" s="20">
        <f t="shared" si="17"/>
        <v>-2.9190387576358585</v>
      </c>
      <c r="T419" s="20"/>
      <c r="U419" s="20"/>
    </row>
    <row r="420" spans="16:21" x14ac:dyDescent="0.25">
      <c r="P420" s="20">
        <v>23</v>
      </c>
      <c r="Q420" s="20">
        <f t="shared" si="15"/>
        <v>0.60257876459643245</v>
      </c>
      <c r="R420" s="20">
        <f t="shared" si="16"/>
        <v>3.5005512219183887</v>
      </c>
      <c r="S420" s="20">
        <f t="shared" si="17"/>
        <v>-2.8980099194916993</v>
      </c>
      <c r="T420" s="20"/>
      <c r="U420" s="20"/>
    </row>
    <row r="421" spans="16:21" x14ac:dyDescent="0.25">
      <c r="P421" s="20">
        <v>24</v>
      </c>
      <c r="Q421" s="20">
        <f t="shared" si="15"/>
        <v>0.76788142191708408</v>
      </c>
      <c r="R421" s="20">
        <f t="shared" si="16"/>
        <v>3.6439447848076365</v>
      </c>
      <c r="S421" s="20">
        <f t="shared" si="17"/>
        <v>-2.876098371520126</v>
      </c>
      <c r="T421" s="20"/>
      <c r="U421" s="20"/>
    </row>
    <row r="422" spans="16:21" x14ac:dyDescent="0.25">
      <c r="P422" s="20">
        <v>25</v>
      </c>
      <c r="Q422" s="20">
        <f t="shared" ref="Q422:Q485" si="18">$Y$17*1.414*SIN(P422*2*3.1415/360+$AA$17*2*3.1415/360)</f>
        <v>0.93295018891429171</v>
      </c>
      <c r="R422" s="20">
        <f t="shared" ref="R422:R485" si="19">$Y$18*1.414*SIN(P422*2*3.1415/360)</f>
        <v>3.7862284322854607</v>
      </c>
      <c r="S422" s="20">
        <f t="shared" ref="S422:S485" si="20">$Y$19*1.414*SIN(P422*2*3.1415/360+$AA$19*2*3.1415/360)</f>
        <v>-2.8533107877972346</v>
      </c>
      <c r="T422" s="20"/>
      <c r="U422" s="20"/>
    </row>
    <row r="423" spans="16:21" x14ac:dyDescent="0.25">
      <c r="P423" s="20">
        <v>26</v>
      </c>
      <c r="Q423" s="20">
        <f t="shared" si="18"/>
        <v>1.0977347870083134</v>
      </c>
      <c r="R423" s="20">
        <f t="shared" si="19"/>
        <v>3.9273588259308756</v>
      </c>
      <c r="S423" s="20">
        <f t="shared" si="20"/>
        <v>-2.8296541092323562</v>
      </c>
      <c r="T423" s="20"/>
      <c r="U423" s="20"/>
    </row>
    <row r="424" spans="16:21" x14ac:dyDescent="0.25">
      <c r="P424" s="20">
        <v>27</v>
      </c>
      <c r="Q424" s="20">
        <f t="shared" si="18"/>
        <v>1.2621850241749044</v>
      </c>
      <c r="R424" s="20">
        <f t="shared" si="19"/>
        <v>4.067292978594466</v>
      </c>
      <c r="S424" s="20">
        <f t="shared" si="20"/>
        <v>-2.8051355414539176</v>
      </c>
      <c r="T424" s="20"/>
      <c r="U424" s="20"/>
    </row>
    <row r="425" spans="16:21" x14ac:dyDescent="0.25">
      <c r="P425" s="20">
        <v>28</v>
      </c>
      <c r="Q425" s="20">
        <f t="shared" si="18"/>
        <v>1.4262508102333875</v>
      </c>
      <c r="R425" s="20">
        <f t="shared" si="19"/>
        <v>4.2059882674919145</v>
      </c>
      <c r="S425" s="20">
        <f t="shared" si="20"/>
        <v>-2.7797625526146619</v>
      </c>
      <c r="T425" s="20"/>
      <c r="U425" s="20"/>
    </row>
    <row r="426" spans="16:21" x14ac:dyDescent="0.25">
      <c r="P426" s="20">
        <v>29</v>
      </c>
      <c r="Q426" s="20">
        <f t="shared" si="18"/>
        <v>1.5898821721037129</v>
      </c>
      <c r="R426" s="20">
        <f t="shared" si="19"/>
        <v>4.3434024471865511</v>
      </c>
      <c r="S426" s="20">
        <f t="shared" si="20"/>
        <v>-2.7535428711169141</v>
      </c>
      <c r="T426" s="20"/>
      <c r="U426" s="20"/>
    </row>
    <row r="427" spans="16:21" x14ac:dyDescent="0.25">
      <c r="P427" s="20">
        <v>30</v>
      </c>
      <c r="Q427" s="20">
        <f t="shared" si="18"/>
        <v>1.7530292690278386</v>
      </c>
      <c r="R427" s="20">
        <f t="shared" si="19"/>
        <v>4.4794936624569583</v>
      </c>
      <c r="S427" s="20">
        <f t="shared" si="20"/>
        <v>-2.7264844832585724</v>
      </c>
      <c r="T427" s="20"/>
      <c r="U427" s="20"/>
    </row>
    <row r="428" spans="16:21" x14ac:dyDescent="0.25">
      <c r="P428" s="20">
        <v>31</v>
      </c>
      <c r="Q428" s="20">
        <f t="shared" si="18"/>
        <v>1.9156424077508185</v>
      </c>
      <c r="R428" s="20">
        <f t="shared" si="19"/>
        <v>4.6142204610457345</v>
      </c>
      <c r="S428" s="20">
        <f t="shared" si="20"/>
        <v>-2.6985956308005496</v>
      </c>
      <c r="T428" s="20"/>
      <c r="U428" s="20"/>
    </row>
    <row r="429" spans="16:21" x14ac:dyDescent="0.25">
      <c r="P429" s="20">
        <v>32</v>
      </c>
      <c r="Q429" s="20">
        <f t="shared" si="18"/>
        <v>2.0776720576569518</v>
      </c>
      <c r="R429" s="20">
        <f t="shared" si="19"/>
        <v>4.7475418062854979</v>
      </c>
      <c r="S429" s="20">
        <f t="shared" si="20"/>
        <v>-2.6698848084563975</v>
      </c>
      <c r="T429" s="20"/>
      <c r="U429" s="20"/>
    </row>
    <row r="430" spans="16:21" x14ac:dyDescent="0.25">
      <c r="P430" s="20">
        <v>33</v>
      </c>
      <c r="Q430" s="20">
        <f t="shared" si="18"/>
        <v>2.2390688658564017</v>
      </c>
      <c r="R430" s="20">
        <f t="shared" si="19"/>
        <v>4.8794170895983218</v>
      </c>
      <c r="S430" s="20">
        <f t="shared" si="20"/>
        <v>-2.6403607613048923</v>
      </c>
      <c r="T430" s="20"/>
      <c r="U430" s="20"/>
    </row>
    <row r="431" spans="16:21" x14ac:dyDescent="0.25">
      <c r="P431" s="20">
        <v>34</v>
      </c>
      <c r="Q431" s="20">
        <f t="shared" si="18"/>
        <v>2.3997836722176742</v>
      </c>
      <c r="R431" s="20">
        <f t="shared" si="19"/>
        <v>5.0098061428647727</v>
      </c>
      <c r="S431" s="20">
        <f t="shared" si="20"/>
        <v>-2.6100324821263508</v>
      </c>
      <c r="T431" s="20"/>
      <c r="U431" s="20"/>
    </row>
    <row r="432" spans="16:21" x14ac:dyDescent="0.25">
      <c r="P432" s="20">
        <v>35</v>
      </c>
      <c r="Q432" s="20">
        <f t="shared" si="18"/>
        <v>2.5597675243413902</v>
      </c>
      <c r="R432" s="20">
        <f t="shared" si="19"/>
        <v>5.1386692506587792</v>
      </c>
      <c r="S432" s="20">
        <f t="shared" si="20"/>
        <v>-2.578909208663509</v>
      </c>
      <c r="T432" s="20"/>
      <c r="U432" s="20"/>
    </row>
    <row r="433" spans="16:21" x14ac:dyDescent="0.25">
      <c r="P433" s="20">
        <v>36</v>
      </c>
      <c r="Q433" s="20">
        <f t="shared" si="18"/>
        <v>2.7189716924707792</v>
      </c>
      <c r="R433" s="20">
        <f t="shared" si="19"/>
        <v>5.2659671623446291</v>
      </c>
      <c r="S433" s="20">
        <f t="shared" si="20"/>
        <v>-2.5470004208077777</v>
      </c>
      <c r="T433" s="20"/>
      <c r="U433" s="20"/>
    </row>
    <row r="434" spans="16:21" x14ac:dyDescent="0.25">
      <c r="P434" s="20">
        <v>37</v>
      </c>
      <c r="Q434" s="20">
        <f t="shared" si="18"/>
        <v>2.8773476843343571</v>
      </c>
      <c r="R434" s="20">
        <f t="shared" si="19"/>
        <v>5.3916611040323854</v>
      </c>
      <c r="S434" s="20">
        <f t="shared" si="20"/>
        <v>-2.5143158377117492</v>
      </c>
      <c r="T434" s="20"/>
      <c r="U434" s="20"/>
    </row>
    <row r="435" spans="16:21" x14ac:dyDescent="0.25">
      <c r="P435" s="20">
        <v>38</v>
      </c>
      <c r="Q435" s="20">
        <f t="shared" si="18"/>
        <v>3.034847259916277</v>
      </c>
      <c r="R435" s="20">
        <f t="shared" si="19"/>
        <v>5.5157127903880925</v>
      </c>
      <c r="S435" s="20">
        <f t="shared" si="20"/>
        <v>-2.4808654148288234</v>
      </c>
      <c r="T435" s="20"/>
      <c r="U435" s="20"/>
    </row>
    <row r="436" spans="16:21" x14ac:dyDescent="0.25">
      <c r="P436" s="20">
        <v>39</v>
      </c>
      <c r="Q436" s="20">
        <f t="shared" si="18"/>
        <v>3.1914224461498337</v>
      </c>
      <c r="R436" s="20">
        <f t="shared" si="19"/>
        <v>5.6380844362951725</v>
      </c>
      <c r="S436" s="20">
        <f t="shared" si="20"/>
        <v>-2.4466593408808572</v>
      </c>
      <c r="T436" s="20"/>
      <c r="U436" s="20"/>
    </row>
    <row r="437" spans="16:21" x14ac:dyDescent="0.25">
      <c r="P437" s="20">
        <v>40</v>
      </c>
      <c r="Q437" s="20">
        <f t="shared" si="18"/>
        <v>3.3470255515296641</v>
      </c>
      <c r="R437" s="20">
        <f t="shared" si="19"/>
        <v>5.7587387683634574</v>
      </c>
      <c r="S437" s="20">
        <f t="shared" si="20"/>
        <v>-2.4117080347547666</v>
      </c>
      <c r="T437" s="20"/>
      <c r="U437" s="20"/>
    </row>
    <row r="438" spans="16:21" x14ac:dyDescent="0.25">
      <c r="P438" s="20">
        <v>41</v>
      </c>
      <c r="Q438" s="20">
        <f t="shared" si="18"/>
        <v>3.5016091806381855</v>
      </c>
      <c r="R438" s="20">
        <f t="shared" si="19"/>
        <v>5.8776390362823561</v>
      </c>
      <c r="S438" s="20">
        <f t="shared" si="20"/>
        <v>-2.3760221423290173</v>
      </c>
      <c r="T438" s="20"/>
      <c r="U438" s="20"/>
    </row>
    <row r="439" spans="16:21" x14ac:dyDescent="0.25">
      <c r="P439" s="20">
        <v>42</v>
      </c>
      <c r="Q439" s="20">
        <f t="shared" si="18"/>
        <v>3.6551262485818459</v>
      </c>
      <c r="R439" s="20">
        <f t="shared" si="19"/>
        <v>5.9947490240146966</v>
      </c>
      <c r="S439" s="20">
        <f t="shared" si="20"/>
        <v>-2.3396125332309818</v>
      </c>
      <c r="T439" s="20"/>
      <c r="U439" s="20"/>
    </row>
    <row r="440" spans="16:21" x14ac:dyDescent="0.25">
      <c r="P440" s="20">
        <v>43</v>
      </c>
      <c r="Q440" s="20">
        <f t="shared" si="18"/>
        <v>3.8075299953327923</v>
      </c>
      <c r="R440" s="20">
        <f t="shared" si="19"/>
        <v>6.110033060827825</v>
      </c>
      <c r="S440" s="20">
        <f t="shared" si="20"/>
        <v>-2.3024902975261381</v>
      </c>
      <c r="T440" s="20"/>
      <c r="U440" s="20"/>
    </row>
    <row r="441" spans="16:21" x14ac:dyDescent="0.25">
      <c r="P441" s="20">
        <v>44</v>
      </c>
      <c r="Q441" s="20">
        <f t="shared" si="18"/>
        <v>3.9587739999715907</v>
      </c>
      <c r="R441" s="20">
        <f t="shared" si="19"/>
        <v>6.2234560321586212</v>
      </c>
      <c r="S441" s="20">
        <f t="shared" si="20"/>
        <v>-2.264666742340129</v>
      </c>
      <c r="T441" s="20"/>
      <c r="U441" s="20"/>
    </row>
    <row r="442" spans="16:21" x14ac:dyDescent="0.25">
      <c r="P442" s="20">
        <v>45</v>
      </c>
      <c r="Q442" s="20">
        <f t="shared" si="18"/>
        <v>4.1088121948266556</v>
      </c>
      <c r="R442" s="20">
        <f t="shared" si="19"/>
        <v>6.334983390309108</v>
      </c>
      <c r="S442" s="20">
        <f t="shared" si="20"/>
        <v>-2.2261533884147027</v>
      </c>
      <c r="T442" s="20"/>
      <c r="U442" s="20"/>
    </row>
    <row r="443" spans="16:21" x14ac:dyDescent="0.25">
      <c r="P443" s="20">
        <v>46</v>
      </c>
      <c r="Q443" s="20">
        <f t="shared" si="18"/>
        <v>4.2575988795060722</v>
      </c>
      <c r="R443" s="20">
        <f t="shared" si="19"/>
        <v>6.4445811649693763</v>
      </c>
      <c r="S443" s="20">
        <f t="shared" si="20"/>
        <v>-2.1869619665985947</v>
      </c>
      <c r="T443" s="20"/>
      <c r="U443" s="20"/>
    </row>
    <row r="444" spans="16:21" x14ac:dyDescent="0.25">
      <c r="P444" s="20">
        <v>47</v>
      </c>
      <c r="Q444" s="20">
        <f t="shared" si="18"/>
        <v>4.4050887348175669</v>
      </c>
      <c r="R444" s="20">
        <f t="shared" si="19"/>
        <v>6.5522159735646843</v>
      </c>
      <c r="S444" s="20">
        <f t="shared" si="20"/>
        <v>-2.1471044142744047</v>
      </c>
      <c r="T444" s="20"/>
      <c r="U444" s="20"/>
    </row>
    <row r="445" spans="16:21" x14ac:dyDescent="0.25">
      <c r="P445" s="20">
        <v>48</v>
      </c>
      <c r="Q445" s="20">
        <f t="shared" si="18"/>
        <v>4.5512368365723503</v>
      </c>
      <c r="R445" s="20">
        <f t="shared" si="19"/>
        <v>6.6578550314234919</v>
      </c>
      <c r="S445" s="20">
        <f t="shared" si="20"/>
        <v>-2.1065928717225706</v>
      </c>
      <c r="T445" s="20"/>
      <c r="U445" s="20"/>
    </row>
    <row r="446" spans="16:21" x14ac:dyDescent="0.25">
      <c r="P446" s="20">
        <v>49</v>
      </c>
      <c r="Q446" s="20">
        <f t="shared" si="18"/>
        <v>4.6959986692686657</v>
      </c>
      <c r="R446" s="20">
        <f t="shared" si="19"/>
        <v>6.7614661617634182</v>
      </c>
      <c r="S446" s="20">
        <f t="shared" si="20"/>
        <v>-2.0654396784235374</v>
      </c>
      <c r="T446" s="20"/>
      <c r="U446" s="20"/>
    </row>
    <row r="447" spans="16:21" x14ac:dyDescent="0.25">
      <c r="P447" s="20">
        <v>50</v>
      </c>
      <c r="Q447" s="20">
        <f t="shared" si="18"/>
        <v>4.8393301396508255</v>
      </c>
      <c r="R447" s="20">
        <f t="shared" si="19"/>
        <v>6.8630178054920057</v>
      </c>
      <c r="S447" s="20">
        <f t="shared" si="20"/>
        <v>-2.0236573692992579</v>
      </c>
      <c r="T447" s="20"/>
      <c r="U447" s="20"/>
    </row>
    <row r="448" spans="16:21" x14ac:dyDescent="0.25">
      <c r="P448" s="20">
        <v>51</v>
      </c>
      <c r="Q448" s="20">
        <f t="shared" si="18"/>
        <v>4.9811875901396654</v>
      </c>
      <c r="R448" s="20">
        <f t="shared" si="19"/>
        <v>6.9624790308193711</v>
      </c>
      <c r="S448" s="20">
        <f t="shared" si="20"/>
        <v>-1.9812586708951541</v>
      </c>
      <c r="T448" s="20"/>
      <c r="U448" s="20"/>
    </row>
    <row r="449" spans="16:21" x14ac:dyDescent="0.25">
      <c r="P449" s="20">
        <v>52</v>
      </c>
      <c r="Q449" s="20">
        <f t="shared" si="18"/>
        <v>5.1215278121302727</v>
      </c>
      <c r="R449" s="20">
        <f t="shared" si="19"/>
        <v>7.0598195426797723</v>
      </c>
      <c r="S449" s="20">
        <f t="shared" si="20"/>
        <v>-1.9382564975037191</v>
      </c>
      <c r="T449" s="20"/>
      <c r="U449" s="20"/>
    </row>
    <row r="450" spans="16:21" x14ac:dyDescent="0.25">
      <c r="P450" s="20">
        <v>53</v>
      </c>
      <c r="Q450" s="20">
        <f t="shared" si="18"/>
        <v>5.2603080591529787</v>
      </c>
      <c r="R450" s="20">
        <f t="shared" si="19"/>
        <v>7.155009691959223</v>
      </c>
      <c r="S450" s="20">
        <f t="shared" si="20"/>
        <v>-1.894663947230933</v>
      </c>
      <c r="T450" s="20"/>
      <c r="U450" s="20"/>
    </row>
    <row r="451" spans="16:21" x14ac:dyDescent="0.25">
      <c r="P451" s="20">
        <v>54</v>
      </c>
      <c r="Q451" s="20">
        <f t="shared" si="18"/>
        <v>5.3974860598935699</v>
      </c>
      <c r="R451" s="20">
        <f t="shared" si="19"/>
        <v>7.2480204845263811</v>
      </c>
      <c r="S451" s="20">
        <f t="shared" si="20"/>
        <v>-1.8504942980066832</v>
      </c>
      <c r="T451" s="20"/>
      <c r="U451" s="20"/>
    </row>
    <row r="452" spans="16:21" x14ac:dyDescent="0.25">
      <c r="P452" s="20">
        <v>55</v>
      </c>
      <c r="Q452" s="20">
        <f t="shared" si="18"/>
        <v>5.5330200310687809</v>
      </c>
      <c r="R452" s="20">
        <f t="shared" si="19"/>
        <v>7.3388235900639121</v>
      </c>
      <c r="S452" s="20">
        <f t="shared" si="20"/>
        <v>-1.8057610035404226</v>
      </c>
      <c r="T452" s="20"/>
      <c r="U452" s="20"/>
    </row>
    <row r="453" spans="16:21" x14ac:dyDescent="0.25">
      <c r="P453" s="20">
        <v>56</v>
      </c>
      <c r="Q453" s="20">
        <f t="shared" si="18"/>
        <v>5.6668686901531524</v>
      </c>
      <c r="R453" s="20">
        <f t="shared" si="19"/>
        <v>7.4273913506976754</v>
      </c>
      <c r="S453" s="20">
        <f t="shared" si="20"/>
        <v>-1.7604776892232747</v>
      </c>
      <c r="T453" s="20"/>
      <c r="U453" s="20"/>
    </row>
    <row r="454" spans="16:21" x14ac:dyDescent="0.25">
      <c r="P454" s="20">
        <v>57</v>
      </c>
      <c r="Q454" s="20">
        <f t="shared" si="18"/>
        <v>5.7989912679533218</v>
      </c>
      <c r="R454" s="20">
        <f t="shared" si="19"/>
        <v>7.5136967894210764</v>
      </c>
      <c r="S454" s="20">
        <f t="shared" si="20"/>
        <v>-1.7146581479778589</v>
      </c>
      <c r="T454" s="20"/>
      <c r="U454" s="20"/>
    </row>
    <row r="455" spans="16:21" x14ac:dyDescent="0.25">
      <c r="P455" s="20">
        <v>58</v>
      </c>
      <c r="Q455" s="20">
        <f t="shared" si="18"/>
        <v>5.9293475210259983</v>
      </c>
      <c r="R455" s="20">
        <f t="shared" si="19"/>
        <v>7.5977136183120475</v>
      </c>
      <c r="S455" s="20">
        <f t="shared" si="20"/>
        <v>-1.668316336057075</v>
      </c>
      <c r="T455" s="20"/>
      <c r="U455" s="20"/>
    </row>
    <row r="456" spans="16:21" x14ac:dyDescent="0.25">
      <c r="P456" s="20">
        <v>59</v>
      </c>
      <c r="Q456" s="20">
        <f t="shared" si="18"/>
        <v>6.0578977439357828</v>
      </c>
      <c r="R456" s="20">
        <f t="shared" si="19"/>
        <v>7.6794162465401214</v>
      </c>
      <c r="S456" s="20">
        <f t="shared" si="20"/>
        <v>-1.6214663687931479</v>
      </c>
      <c r="T456" s="20"/>
      <c r="U456" s="20"/>
    </row>
    <row r="457" spans="16:21" x14ac:dyDescent="0.25">
      <c r="P457" s="20">
        <v>60</v>
      </c>
      <c r="Q457" s="20">
        <f t="shared" si="18"/>
        <v>6.1846027813491107</v>
      </c>
      <c r="R457" s="20">
        <f t="shared" si="19"/>
        <v>7.7587797881612026</v>
      </c>
      <c r="S457" s="20">
        <f t="shared" si="20"/>
        <v>-1.5741225162982109</v>
      </c>
      <c r="T457" s="20"/>
      <c r="U457" s="20"/>
    </row>
    <row r="458" spans="16:21" x14ac:dyDescent="0.25">
      <c r="P458" s="20">
        <v>61</v>
      </c>
      <c r="Q458" s="20">
        <f t="shared" si="18"/>
        <v>6.3094240399606347</v>
      </c>
      <c r="R458" s="20">
        <f t="shared" si="19"/>
        <v>7.8357800696975985</v>
      </c>
      <c r="S458" s="20">
        <f t="shared" si="20"/>
        <v>-1.5262991991177515</v>
      </c>
      <c r="T458" s="20"/>
      <c r="U458" s="20"/>
    </row>
    <row r="459" spans="16:21" x14ac:dyDescent="0.25">
      <c r="P459" s="20">
        <v>62</v>
      </c>
      <c r="Q459" s="20">
        <f t="shared" si="18"/>
        <v>6.432323500248442</v>
      </c>
      <c r="R459" s="20">
        <f t="shared" si="19"/>
        <v>7.9103936375010777</v>
      </c>
      <c r="S459" s="20">
        <f t="shared" si="20"/>
        <v>-1.4780109838382298</v>
      </c>
      <c r="T459" s="20"/>
      <c r="U459" s="20"/>
    </row>
    <row r="460" spans="16:21" x14ac:dyDescent="0.25">
      <c r="P460" s="20">
        <v>63</v>
      </c>
      <c r="Q460" s="20">
        <f t="shared" si="18"/>
        <v>6.553263728054473</v>
      </c>
      <c r="R460" s="20">
        <f t="shared" si="19"/>
        <v>7.982597764896652</v>
      </c>
      <c r="S460" s="20">
        <f t="shared" si="20"/>
        <v>-1.4292725786502181</v>
      </c>
      <c r="T460" s="20"/>
      <c r="U460" s="20"/>
    </row>
    <row r="461" spans="16:21" x14ac:dyDescent="0.25">
      <c r="P461" s="20">
        <v>64</v>
      </c>
      <c r="Q461" s="20">
        <f t="shared" si="18"/>
        <v>6.6722078859866638</v>
      </c>
      <c r="R461" s="20">
        <f t="shared" si="19"/>
        <v>8.0523704591049281</v>
      </c>
      <c r="S461" s="20">
        <f t="shared" si="20"/>
        <v>-1.3800988288684066</v>
      </c>
      <c r="T461" s="20"/>
      <c r="U461" s="20"/>
    </row>
    <row r="462" spans="16:21" x14ac:dyDescent="0.25">
      <c r="P462" s="20">
        <v>65</v>
      </c>
      <c r="Q462" s="20">
        <f t="shared" si="18"/>
        <v>6.7891197446393043</v>
      </c>
      <c r="R462" s="20">
        <f t="shared" si="19"/>
        <v>8.1196904679409343</v>
      </c>
      <c r="S462" s="20">
        <f t="shared" si="20"/>
        <v>-1.3305047124098455</v>
      </c>
      <c r="T462" s="20"/>
      <c r="U462" s="20"/>
    </row>
    <row r="463" spans="16:21" x14ac:dyDescent="0.25">
      <c r="P463" s="20">
        <v>66</v>
      </c>
      <c r="Q463" s="20">
        <f t="shared" si="18"/>
        <v>6.9039636936282207</v>
      </c>
      <c r="R463" s="20">
        <f t="shared" si="19"/>
        <v>8.1845372862873553</v>
      </c>
      <c r="S463" s="20">
        <f t="shared" si="20"/>
        <v>-1.2805053352317932</v>
      </c>
      <c r="T463" s="20"/>
      <c r="U463" s="20"/>
    </row>
    <row r="464" spans="16:21" x14ac:dyDescent="0.25">
      <c r="P464" s="20">
        <v>67</v>
      </c>
      <c r="Q464" s="20">
        <f t="shared" si="18"/>
        <v>7.016704752437402</v>
      </c>
      <c r="R464" s="20">
        <f t="shared" si="19"/>
        <v>8.246891162340221</v>
      </c>
      <c r="S464" s="20">
        <f t="shared" si="20"/>
        <v>-1.2301159267305688</v>
      </c>
      <c r="T464" s="20"/>
      <c r="U464" s="20"/>
    </row>
    <row r="465" spans="16:21" x14ac:dyDescent="0.25">
      <c r="P465" s="20">
        <v>68</v>
      </c>
      <c r="Q465" s="20">
        <f t="shared" si="18"/>
        <v>7.1273085810737733</v>
      </c>
      <c r="R465" s="20">
        <f t="shared" si="19"/>
        <v>8.3067331036251435</v>
      </c>
      <c r="S465" s="20">
        <f t="shared" si="20"/>
        <v>-1.1793518351028029</v>
      </c>
      <c r="T465" s="20"/>
      <c r="U465" s="20"/>
    </row>
    <row r="466" spans="16:21" x14ac:dyDescent="0.25">
      <c r="P466" s="20">
        <v>69</v>
      </c>
      <c r="Q466" s="20">
        <f t="shared" si="18"/>
        <v>7.2357414905268769</v>
      </c>
      <c r="R466" s="20">
        <f t="shared" si="19"/>
        <v>8.364044882782272</v>
      </c>
      <c r="S466" s="20">
        <f t="shared" si="20"/>
        <v>-1.1282285226705038</v>
      </c>
      <c r="T466" s="20"/>
      <c r="U466" s="20"/>
    </row>
    <row r="467" spans="16:21" x14ac:dyDescent="0.25">
      <c r="P467" s="20">
        <v>70</v>
      </c>
      <c r="Q467" s="20">
        <f t="shared" si="18"/>
        <v>7.3419704530302603</v>
      </c>
      <c r="R467" s="20">
        <f t="shared" si="19"/>
        <v>8.4188090431181841</v>
      </c>
      <c r="S467" s="20">
        <f t="shared" si="20"/>
        <v>-1.0767615611713641</v>
      </c>
      <c r="T467" s="20"/>
      <c r="U467" s="20"/>
    </row>
    <row r="468" spans="16:21" x14ac:dyDescent="0.25">
      <c r="P468" s="20">
        <v>71</v>
      </c>
      <c r="Q468" s="20">
        <f t="shared" si="18"/>
        <v>7.445963112121472</v>
      </c>
      <c r="R468" s="20">
        <f t="shared" si="19"/>
        <v>8.4710089039230621</v>
      </c>
      <c r="S468" s="20">
        <f t="shared" si="20"/>
        <v>-1.0249666270157349</v>
      </c>
      <c r="T468" s="20"/>
      <c r="U468" s="20"/>
    </row>
    <row r="469" spans="16:21" x14ac:dyDescent="0.25">
      <c r="P469" s="20">
        <v>72</v>
      </c>
      <c r="Q469" s="20">
        <f t="shared" si="18"/>
        <v>7.5476877924975563</v>
      </c>
      <c r="R469" s="20">
        <f t="shared" si="19"/>
        <v>8.5206285655514957</v>
      </c>
      <c r="S469" s="20">
        <f t="shared" si="20"/>
        <v>-0.97285949651172354</v>
      </c>
      <c r="T469" s="20"/>
      <c r="U469" s="20"/>
    </row>
    <row r="470" spans="16:21" x14ac:dyDescent="0.25">
      <c r="P470" s="20">
        <v>73</v>
      </c>
      <c r="Q470" s="20">
        <f t="shared" si="18"/>
        <v>7.647113509663102</v>
      </c>
      <c r="R470" s="20">
        <f t="shared" si="19"/>
        <v>8.5676529142653752</v>
      </c>
      <c r="S470" s="20">
        <f t="shared" si="20"/>
        <v>-0.92045604105986234</v>
      </c>
      <c r="T470" s="20"/>
      <c r="U470" s="20"/>
    </row>
    <row r="471" spans="16:21" x14ac:dyDescent="0.25">
      <c r="P471" s="20">
        <v>74</v>
      </c>
      <c r="Q471" s="20">
        <f t="shared" si="18"/>
        <v>7.7442099793678514</v>
      </c>
      <c r="R471" s="20">
        <f t="shared" si="19"/>
        <v>8.6120676268374226</v>
      </c>
      <c r="S471" s="20">
        <f t="shared" si="20"/>
        <v>-0.8677722223188068</v>
      </c>
      <c r="T471" s="20"/>
      <c r="U471" s="20"/>
    </row>
    <row r="472" spans="16:21" x14ac:dyDescent="0.25">
      <c r="P472" s="20">
        <v>75</v>
      </c>
      <c r="Q472" s="20">
        <f t="shared" si="18"/>
        <v>7.8389476268310467</v>
      </c>
      <c r="R472" s="20">
        <f t="shared" si="19"/>
        <v>8.6538591749139187</v>
      </c>
      <c r="S472" s="20">
        <f t="shared" si="20"/>
        <v>-0.81482408734355005</v>
      </c>
      <c r="T472" s="20"/>
      <c r="U472" s="20"/>
    </row>
    <row r="473" spans="16:21" x14ac:dyDescent="0.25">
      <c r="P473" s="20">
        <v>76</v>
      </c>
      <c r="Q473" s="20">
        <f t="shared" si="18"/>
        <v>7.9312975957496494</v>
      </c>
      <c r="R473" s="20">
        <f t="shared" si="19"/>
        <v>8.6930148291353344</v>
      </c>
      <c r="S473" s="20">
        <f t="shared" si="20"/>
        <v>-0.76162776369762175</v>
      </c>
      <c r="T473" s="20"/>
      <c r="U473" s="20"/>
    </row>
    <row r="474" spans="16:21" x14ac:dyDescent="0.25">
      <c r="P474" s="20">
        <v>77</v>
      </c>
      <c r="Q474" s="20">
        <f t="shared" si="18"/>
        <v>8.0212317570877367</v>
      </c>
      <c r="R474" s="20">
        <f t="shared" si="19"/>
        <v>8.7295226630135812</v>
      </c>
      <c r="S474" s="20">
        <f t="shared" si="20"/>
        <v>-0.70819945454076549</v>
      </c>
      <c r="T474" s="20"/>
      <c r="U474" s="20"/>
    </row>
    <row r="475" spans="16:21" x14ac:dyDescent="0.25">
      <c r="P475" s="20">
        <v>78</v>
      </c>
      <c r="Q475" s="20">
        <f t="shared" si="18"/>
        <v>8.1087227176443744</v>
      </c>
      <c r="R475" s="20">
        <f t="shared" si="19"/>
        <v>8.7633715565647261</v>
      </c>
      <c r="S475" s="20">
        <f t="shared" si="20"/>
        <v>-0.65455543369359104</v>
      </c>
      <c r="T475" s="20"/>
      <c r="U475" s="20"/>
    </row>
    <row r="476" spans="16:21" x14ac:dyDescent="0.25">
      <c r="P476" s="20">
        <v>79</v>
      </c>
      <c r="Q476" s="20">
        <f t="shared" si="18"/>
        <v>8.1937438283973609</v>
      </c>
      <c r="R476" s="20">
        <f t="shared" si="19"/>
        <v>8.7945511996960466</v>
      </c>
      <c r="S476" s="20">
        <f t="shared" si="20"/>
        <v>-0.60071204068070294</v>
      </c>
      <c r="T476" s="20"/>
      <c r="U476" s="20"/>
    </row>
    <row r="477" spans="16:21" x14ac:dyDescent="0.25">
      <c r="P477" s="20">
        <v>80</v>
      </c>
      <c r="Q477" s="20">
        <f t="shared" si="18"/>
        <v>8.2762691926202905</v>
      </c>
      <c r="R477" s="20">
        <f t="shared" si="19"/>
        <v>8.8230520953463927</v>
      </c>
      <c r="S477" s="20">
        <f t="shared" si="20"/>
        <v>-0.54668567575381677</v>
      </c>
      <c r="T477" s="20"/>
      <c r="U477" s="20"/>
    </row>
    <row r="478" spans="16:21" x14ac:dyDescent="0.25">
      <c r="P478" s="20">
        <v>81</v>
      </c>
      <c r="Q478" s="20">
        <f t="shared" si="18"/>
        <v>8.3562736737704899</v>
      </c>
      <c r="R478" s="20">
        <f t="shared" si="19"/>
        <v>8.8488655623789292</v>
      </c>
      <c r="S478" s="20">
        <f t="shared" si="20"/>
        <v>-0.49249279489637821</v>
      </c>
      <c r="T478" s="20"/>
      <c r="U478" s="20"/>
    </row>
    <row r="479" spans="16:21" x14ac:dyDescent="0.25">
      <c r="P479" s="20">
        <v>82</v>
      </c>
      <c r="Q479" s="20">
        <f t="shared" si="18"/>
        <v>8.4337329031453976</v>
      </c>
      <c r="R479" s="20">
        <f t="shared" si="19"/>
        <v>8.8719837382253157</v>
      </c>
      <c r="S479" s="20">
        <f t="shared" si="20"/>
        <v>-0.43814990481120647</v>
      </c>
      <c r="T479" s="20"/>
      <c r="U479" s="20"/>
    </row>
    <row r="480" spans="16:21" x14ac:dyDescent="0.25">
      <c r="P480" s="20">
        <v>83</v>
      </c>
      <c r="Q480" s="20">
        <f t="shared" si="18"/>
        <v>8.5086232873050687</v>
      </c>
      <c r="R480" s="20">
        <f t="shared" si="19"/>
        <v>8.8923995812805963</v>
      </c>
      <c r="S480" s="20">
        <f t="shared" si="20"/>
        <v>-0.38367355789268998</v>
      </c>
      <c r="T480" s="20"/>
      <c r="U480" s="20"/>
    </row>
    <row r="481" spans="16:21" x14ac:dyDescent="0.25">
      <c r="P481" s="20">
        <v>84</v>
      </c>
      <c r="Q481" s="20">
        <f t="shared" si="18"/>
        <v>8.5809220152585457</v>
      </c>
      <c r="R481" s="20">
        <f t="shared" si="19"/>
        <v>8.9101068730480115</v>
      </c>
      <c r="S481" s="20">
        <f t="shared" si="20"/>
        <v>-0.32908034718506252</v>
      </c>
      <c r="T481" s="20"/>
      <c r="U481" s="20"/>
    </row>
    <row r="482" spans="16:21" x14ac:dyDescent="0.25">
      <c r="P482" s="20">
        <v>85</v>
      </c>
      <c r="Q482" s="20">
        <f t="shared" si="18"/>
        <v>8.6506070654118883</v>
      </c>
      <c r="R482" s="20">
        <f t="shared" si="19"/>
        <v>8.9251002200330944</v>
      </c>
      <c r="S482" s="20">
        <f t="shared" si="20"/>
        <v>-0.27438690132830273</v>
      </c>
      <c r="T482" s="20"/>
      <c r="U482" s="20"/>
    </row>
    <row r="483" spans="16:21" x14ac:dyDescent="0.25">
      <c r="P483" s="20">
        <v>86</v>
      </c>
      <c r="Q483" s="20">
        <f t="shared" si="18"/>
        <v>8.7176572122757783</v>
      </c>
      <c r="R483" s="20">
        <f t="shared" si="19"/>
        <v>8.9373750553864912</v>
      </c>
      <c r="S483" s="20">
        <f t="shared" si="20"/>
        <v>-0.21960987949318378</v>
      </c>
      <c r="T483" s="20"/>
      <c r="U483" s="20"/>
    </row>
    <row r="484" spans="16:21" x14ac:dyDescent="0.25">
      <c r="P484" s="20">
        <v>87</v>
      </c>
      <c r="Q484" s="20">
        <f t="shared" si="18"/>
        <v>8.7820520329306184</v>
      </c>
      <c r="R484" s="20">
        <f t="shared" si="19"/>
        <v>8.9469276402949838</v>
      </c>
      <c r="S484" s="20">
        <f t="shared" si="20"/>
        <v>-0.16476596630703114</v>
      </c>
      <c r="T484" s="20"/>
      <c r="U484" s="20"/>
    </row>
    <row r="485" spans="16:21" x14ac:dyDescent="0.25">
      <c r="P485" s="20">
        <v>88</v>
      </c>
      <c r="Q485" s="20">
        <f t="shared" si="18"/>
        <v>8.843771913247199</v>
      </c>
      <c r="R485" s="20">
        <f t="shared" si="19"/>
        <v>8.9537550651202977</v>
      </c>
      <c r="S485" s="20">
        <f t="shared" si="20"/>
        <v>-0.10987186677171989</v>
      </c>
      <c r="T485" s="20"/>
      <c r="U485" s="20"/>
    </row>
    <row r="486" spans="16:21" x14ac:dyDescent="0.25">
      <c r="P486" s="20">
        <v>89</v>
      </c>
      <c r="Q486" s="20">
        <f t="shared" ref="Q486:Q549" si="21">$Y$17*1.414*SIN(P486*2*3.1415/360+$AA$17*2*3.1415/360)</f>
        <v>8.9027980538609857</v>
      </c>
      <c r="R486" s="20">
        <f t="shared" ref="R486:R549" si="22">$Y$18*1.414*SIN(P486*2*3.1415/360)</f>
        <v>8.9578552502853608</v>
      </c>
      <c r="S486" s="20">
        <f t="shared" ref="S486:S549" si="23">$Y$19*1.414*SIN(P486*2*3.1415/360+$AA$19*2*3.1415/360)</f>
        <v>-5.4944301175473054E-2</v>
      </c>
      <c r="T486" s="20"/>
      <c r="U486" s="20"/>
    </row>
    <row r="487" spans="16:21" x14ac:dyDescent="0.25">
      <c r="P487" s="20">
        <v>90</v>
      </c>
      <c r="Q487" s="20">
        <f t="shared" si="21"/>
        <v>8.9591124758982481</v>
      </c>
      <c r="R487" s="20">
        <f t="shared" si="22"/>
        <v>8.9592269469077195</v>
      </c>
      <c r="S487" s="20">
        <f t="shared" si="23"/>
        <v>0</v>
      </c>
      <c r="T487" s="20"/>
      <c r="U487" s="20"/>
    </row>
    <row r="488" spans="16:21" x14ac:dyDescent="0.25">
      <c r="P488" s="20">
        <v>91</v>
      </c>
      <c r="Q488" s="20">
        <f t="shared" si="21"/>
        <v>9.0126980264522949</v>
      </c>
      <c r="R488" s="20">
        <f t="shared" si="22"/>
        <v>8.9578697371799354</v>
      </c>
      <c r="S488" s="20">
        <f t="shared" si="23"/>
        <v>5.4944301175473054E-2</v>
      </c>
      <c r="T488" s="20"/>
      <c r="U488" s="20"/>
    </row>
    <row r="489" spans="16:21" x14ac:dyDescent="0.25">
      <c r="P489" s="20">
        <v>92</v>
      </c>
      <c r="Q489" s="20">
        <f t="shared" si="21"/>
        <v>9.063538383808087</v>
      </c>
      <c r="R489" s="20">
        <f t="shared" si="22"/>
        <v>8.9537840344968611</v>
      </c>
      <c r="S489" s="20">
        <f t="shared" si="23"/>
        <v>0.1098718667717192</v>
      </c>
      <c r="T489" s="20"/>
      <c r="U489" s="20"/>
    </row>
    <row r="490" spans="16:21" x14ac:dyDescent="0.25">
      <c r="P490" s="20">
        <v>93</v>
      </c>
      <c r="Q490" s="20">
        <f t="shared" si="21"/>
        <v>9.1116180624137044</v>
      </c>
      <c r="R490" s="20">
        <f t="shared" si="22"/>
        <v>8.9469710833297</v>
      </c>
      <c r="S490" s="20">
        <f t="shared" si="23"/>
        <v>0.16476596630703114</v>
      </c>
      <c r="T490" s="20"/>
      <c r="U490" s="20"/>
    </row>
    <row r="491" spans="16:21" x14ac:dyDescent="0.25">
      <c r="P491" s="20">
        <v>94</v>
      </c>
      <c r="Q491" s="20">
        <f t="shared" si="21"/>
        <v>9.1569224175971193</v>
      </c>
      <c r="R491" s="20">
        <f t="shared" si="22"/>
        <v>8.9374329588469745</v>
      </c>
      <c r="S491" s="20">
        <f t="shared" si="23"/>
        <v>0.2196098794931845</v>
      </c>
      <c r="T491" s="20"/>
      <c r="U491" s="20"/>
    </row>
    <row r="492" spans="16:21" x14ac:dyDescent="0.25">
      <c r="P492" s="20">
        <v>95</v>
      </c>
      <c r="Q492" s="20">
        <f t="shared" si="21"/>
        <v>9.1994376500268427</v>
      </c>
      <c r="R492" s="20">
        <f t="shared" si="22"/>
        <v>8.9251725662824288</v>
      </c>
      <c r="S492" s="20">
        <f t="shared" si="23"/>
        <v>0.27438690132830273</v>
      </c>
      <c r="T492" s="20"/>
      <c r="U492" s="20"/>
    </row>
    <row r="493" spans="16:21" x14ac:dyDescent="0.25">
      <c r="P493" s="20">
        <v>96</v>
      </c>
      <c r="Q493" s="20">
        <f t="shared" si="21"/>
        <v>9.2391508099150794</v>
      </c>
      <c r="R493" s="20">
        <f t="shared" si="22"/>
        <v>8.910193640050128</v>
      </c>
      <c r="S493" s="20">
        <f t="shared" si="23"/>
        <v>0.32908034718506252</v>
      </c>
      <c r="T493" s="20"/>
      <c r="U493" s="20"/>
    </row>
    <row r="494" spans="16:21" x14ac:dyDescent="0.25">
      <c r="P494" s="20">
        <v>97</v>
      </c>
      <c r="Q494" s="20">
        <f t="shared" si="21"/>
        <v>9.2760498009621344</v>
      </c>
      <c r="R494" s="20">
        <f t="shared" si="22"/>
        <v>8.8925007426069858</v>
      </c>
      <c r="S494" s="20">
        <f t="shared" si="23"/>
        <v>0.38367355789268925</v>
      </c>
      <c r="T494" s="20"/>
      <c r="U494" s="20"/>
    </row>
    <row r="495" spans="16:21" x14ac:dyDescent="0.25">
      <c r="P495" s="20">
        <v>98</v>
      </c>
      <c r="Q495" s="20">
        <f t="shared" si="21"/>
        <v>9.3101233840408373</v>
      </c>
      <c r="R495" s="20">
        <f t="shared" si="22"/>
        <v>8.8720992630630757</v>
      </c>
      <c r="S495" s="20">
        <f t="shared" si="23"/>
        <v>0.43814990481120647</v>
      </c>
      <c r="T495" s="20"/>
      <c r="U495" s="20"/>
    </row>
    <row r="496" spans="16:21" x14ac:dyDescent="0.25">
      <c r="P496" s="20">
        <v>99</v>
      </c>
      <c r="Q496" s="20">
        <f t="shared" si="21"/>
        <v>9.3413611806198968</v>
      </c>
      <c r="R496" s="20">
        <f t="shared" si="22"/>
        <v>8.8489954155401502</v>
      </c>
      <c r="S496" s="20">
        <f t="shared" si="23"/>
        <v>0.49249279489637821</v>
      </c>
      <c r="T496" s="20"/>
      <c r="U496" s="20"/>
    </row>
    <row r="497" spans="16:21" x14ac:dyDescent="0.25">
      <c r="P497" s="20">
        <v>100</v>
      </c>
      <c r="Q497" s="20">
        <f t="shared" si="21"/>
        <v>9.3697536759251054</v>
      </c>
      <c r="R497" s="20">
        <f t="shared" si="22"/>
        <v>8.8231962372788786</v>
      </c>
      <c r="S497" s="20">
        <f t="shared" si="23"/>
        <v>0.54668567575381677</v>
      </c>
      <c r="T497" s="20"/>
      <c r="U497" s="20"/>
    </row>
    <row r="498" spans="16:21" x14ac:dyDescent="0.25">
      <c r="P498" s="20">
        <v>101</v>
      </c>
      <c r="Q498" s="20">
        <f t="shared" si="21"/>
        <v>9.3952922218374706</v>
      </c>
      <c r="R498" s="20">
        <f t="shared" si="22"/>
        <v>8.7947095864953546</v>
      </c>
      <c r="S498" s="20">
        <f t="shared" si="23"/>
        <v>0.60071204068070294</v>
      </c>
      <c r="T498" s="20"/>
      <c r="U498" s="20"/>
    </row>
    <row r="499" spans="16:21" x14ac:dyDescent="0.25">
      <c r="P499" s="20">
        <v>102</v>
      </c>
      <c r="Q499" s="20">
        <f t="shared" si="21"/>
        <v>9.417969039527355</v>
      </c>
      <c r="R499" s="20">
        <f t="shared" si="22"/>
        <v>8.7635441399875518</v>
      </c>
      <c r="S499" s="20">
        <f t="shared" si="23"/>
        <v>0.65455543369359037</v>
      </c>
      <c r="T499" s="20"/>
      <c r="U499" s="20"/>
    </row>
    <row r="500" spans="16:21" x14ac:dyDescent="0.25">
      <c r="P500" s="20">
        <v>103</v>
      </c>
      <c r="Q500" s="20">
        <f t="shared" si="21"/>
        <v>9.4377772218238398</v>
      </c>
      <c r="R500" s="20">
        <f t="shared" si="22"/>
        <v>8.7297093904924399</v>
      </c>
      <c r="S500" s="20">
        <f t="shared" si="23"/>
        <v>0.70819945454076549</v>
      </c>
      <c r="T500" s="20"/>
      <c r="U500" s="20"/>
    </row>
    <row r="501" spans="16:21" x14ac:dyDescent="0.25">
      <c r="P501" s="20">
        <v>104</v>
      </c>
      <c r="Q501" s="20">
        <f t="shared" si="21"/>
        <v>9.4547107353186011</v>
      </c>
      <c r="R501" s="20">
        <f t="shared" si="22"/>
        <v>8.6932156437945842</v>
      </c>
      <c r="S501" s="20">
        <f t="shared" si="23"/>
        <v>0.76162776369762175</v>
      </c>
      <c r="T501" s="20"/>
      <c r="U501" s="20"/>
    </row>
    <row r="502" spans="16:21" x14ac:dyDescent="0.25">
      <c r="P502" s="20">
        <v>105</v>
      </c>
      <c r="Q502" s="20">
        <f t="shared" si="21"/>
        <v>9.4687644222036287</v>
      </c>
      <c r="R502" s="20">
        <f t="shared" si="22"/>
        <v>8.6540740155870779</v>
      </c>
      <c r="S502" s="20">
        <f t="shared" si="23"/>
        <v>0.81482408734355005</v>
      </c>
      <c r="T502" s="20"/>
      <c r="U502" s="20"/>
    </row>
    <row r="503" spans="16:21" x14ac:dyDescent="0.25">
      <c r="P503" s="20">
        <v>106</v>
      </c>
      <c r="Q503" s="20">
        <f t="shared" si="21"/>
        <v>9.4799340018422562</v>
      </c>
      <c r="R503" s="20">
        <f t="shared" si="22"/>
        <v>8.6122964280857985</v>
      </c>
      <c r="S503" s="20">
        <f t="shared" si="23"/>
        <v>0.8677722223188068</v>
      </c>
      <c r="T503" s="20"/>
      <c r="U503" s="20"/>
    </row>
    <row r="504" spans="16:21" x14ac:dyDescent="0.25">
      <c r="P504" s="20">
        <v>107</v>
      </c>
      <c r="Q504" s="20">
        <f t="shared" si="21"/>
        <v>9.4882160720730013</v>
      </c>
      <c r="R504" s="20">
        <f t="shared" si="22"/>
        <v>8.5678956063980021</v>
      </c>
      <c r="S504" s="20">
        <f t="shared" si="23"/>
        <v>0.92045604105986301</v>
      </c>
      <c r="T504" s="20"/>
      <c r="U504" s="20"/>
    </row>
    <row r="505" spans="16:21" x14ac:dyDescent="0.25">
      <c r="P505" s="20">
        <v>108</v>
      </c>
      <c r="Q505" s="20">
        <f t="shared" si="21"/>
        <v>9.4936081102458463</v>
      </c>
      <c r="R505" s="20">
        <f t="shared" si="22"/>
        <v>8.52088507464636</v>
      </c>
      <c r="S505" s="20">
        <f t="shared" si="23"/>
        <v>0.97285949651172432</v>
      </c>
      <c r="T505" s="20"/>
      <c r="U505" s="20"/>
    </row>
    <row r="506" spans="16:21" x14ac:dyDescent="0.25">
      <c r="P506" s="20">
        <v>109</v>
      </c>
      <c r="Q506" s="20">
        <f t="shared" si="21"/>
        <v>9.4961084739906045</v>
      </c>
      <c r="R506" s="20">
        <f t="shared" si="22"/>
        <v>8.4712791518496182</v>
      </c>
      <c r="S506" s="20">
        <f t="shared" si="23"/>
        <v>1.0249666270157349</v>
      </c>
      <c r="T506" s="20"/>
      <c r="U506" s="20"/>
    </row>
    <row r="507" spans="16:21" x14ac:dyDescent="0.25">
      <c r="P507" s="20">
        <v>110</v>
      </c>
      <c r="Q507" s="20">
        <f t="shared" si="21"/>
        <v>9.4957164017171838</v>
      </c>
      <c r="R507" s="20">
        <f t="shared" si="22"/>
        <v>8.4190929475611505</v>
      </c>
      <c r="S507" s="20">
        <f t="shared" si="23"/>
        <v>1.0767615611713635</v>
      </c>
      <c r="T507" s="20"/>
      <c r="U507" s="20"/>
    </row>
    <row r="508" spans="16:21" x14ac:dyDescent="0.25">
      <c r="P508" s="20">
        <v>111</v>
      </c>
      <c r="Q508" s="20">
        <f t="shared" si="21"/>
        <v>9.4924320128475497</v>
      </c>
      <c r="R508" s="20">
        <f t="shared" si="22"/>
        <v>8.3643423572667057</v>
      </c>
      <c r="S508" s="20">
        <f t="shared" si="23"/>
        <v>1.1282285226705038</v>
      </c>
      <c r="T508" s="20"/>
      <c r="U508" s="20"/>
    </row>
    <row r="509" spans="16:21" x14ac:dyDescent="0.25">
      <c r="P509" s="20">
        <v>112</v>
      </c>
      <c r="Q509" s="20">
        <f t="shared" si="21"/>
        <v>9.486256307779362</v>
      </c>
      <c r="R509" s="20">
        <f t="shared" si="22"/>
        <v>8.3070440575427789</v>
      </c>
      <c r="S509" s="20">
        <f t="shared" si="23"/>
        <v>1.1793518351028029</v>
      </c>
      <c r="T509" s="20"/>
      <c r="U509" s="20"/>
    </row>
    <row r="510" spans="16:21" x14ac:dyDescent="0.25">
      <c r="P510" s="20">
        <v>113</v>
      </c>
      <c r="Q510" s="20">
        <f t="shared" si="21"/>
        <v>9.4771911675812497</v>
      </c>
      <c r="R510" s="20">
        <f t="shared" si="22"/>
        <v>8.2472155009770702</v>
      </c>
      <c r="S510" s="20">
        <f t="shared" si="23"/>
        <v>1.2301159267305688</v>
      </c>
      <c r="T510" s="20"/>
      <c r="U510" s="20"/>
    </row>
    <row r="511" spans="16:21" x14ac:dyDescent="0.25">
      <c r="P511" s="20">
        <v>114</v>
      </c>
      <c r="Q511" s="20">
        <f t="shared" si="21"/>
        <v>9.4652393534198627</v>
      </c>
      <c r="R511" s="20">
        <f t="shared" si="22"/>
        <v>8.1848749108525549</v>
      </c>
      <c r="S511" s="20">
        <f t="shared" si="23"/>
        <v>1.2805053352317932</v>
      </c>
      <c r="T511" s="20"/>
      <c r="U511" s="20"/>
    </row>
    <row r="512" spans="16:21" x14ac:dyDescent="0.25">
      <c r="P512" s="20">
        <v>115</v>
      </c>
      <c r="Q512" s="20">
        <f t="shared" si="21"/>
        <v>9.4504045057188417</v>
      </c>
      <c r="R512" s="20">
        <f t="shared" si="22"/>
        <v>8.1200412755968365</v>
      </c>
      <c r="S512" s="20">
        <f t="shared" si="23"/>
        <v>1.3305047124098461</v>
      </c>
      <c r="T512" s="20"/>
      <c r="U512" s="20"/>
    </row>
    <row r="513" spans="16:21" x14ac:dyDescent="0.25">
      <c r="P513" s="20">
        <v>116</v>
      </c>
      <c r="Q513" s="20">
        <f t="shared" si="21"/>
        <v>9.4326911430499703</v>
      </c>
      <c r="R513" s="20">
        <f t="shared" si="22"/>
        <v>8.0527343429984253</v>
      </c>
      <c r="S513" s="20">
        <f t="shared" si="23"/>
        <v>1.3800988288684073</v>
      </c>
      <c r="T513" s="20"/>
      <c r="U513" s="20"/>
    </row>
    <row r="514" spans="16:21" x14ac:dyDescent="0.25">
      <c r="P514" s="20">
        <v>117</v>
      </c>
      <c r="Q514" s="20">
        <f t="shared" si="21"/>
        <v>9.4121046607568584</v>
      </c>
      <c r="R514" s="20">
        <f t="shared" si="22"/>
        <v>7.9829746141917246</v>
      </c>
      <c r="S514" s="20">
        <f t="shared" si="23"/>
        <v>1.4292725786502174</v>
      </c>
      <c r="T514" s="20"/>
      <c r="U514" s="20"/>
    </row>
    <row r="515" spans="16:21" x14ac:dyDescent="0.25">
      <c r="P515" s="20">
        <v>118</v>
      </c>
      <c r="Q515" s="20">
        <f t="shared" si="21"/>
        <v>9.3886513293115677</v>
      </c>
      <c r="R515" s="20">
        <f t="shared" si="22"/>
        <v>7.9107833374125498</v>
      </c>
      <c r="S515" s="20">
        <f t="shared" si="23"/>
        <v>1.4780109838382294</v>
      </c>
      <c r="T515" s="20"/>
      <c r="U515" s="20"/>
    </row>
    <row r="516" spans="16:21" x14ac:dyDescent="0.25">
      <c r="P516" s="20">
        <v>119</v>
      </c>
      <c r="Q516" s="20">
        <f t="shared" si="21"/>
        <v>9.3623382924046759</v>
      </c>
      <c r="R516" s="20">
        <f t="shared" si="22"/>
        <v>7.8361825015261024</v>
      </c>
      <c r="S516" s="20">
        <f t="shared" si="23"/>
        <v>1.5262991991177508</v>
      </c>
      <c r="T516" s="20"/>
      <c r="U516" s="20"/>
    </row>
    <row r="517" spans="16:21" x14ac:dyDescent="0.25">
      <c r="P517" s="20">
        <v>120</v>
      </c>
      <c r="Q517" s="20">
        <f t="shared" si="21"/>
        <v>9.3331735647693623</v>
      </c>
      <c r="R517" s="20">
        <f t="shared" si="22"/>
        <v>7.759194829329334</v>
      </c>
      <c r="S517" s="20">
        <f t="shared" si="23"/>
        <v>1.5741225162982113</v>
      </c>
      <c r="T517" s="20"/>
      <c r="U517" s="20"/>
    </row>
    <row r="518" spans="16:21" x14ac:dyDescent="0.25">
      <c r="P518" s="20">
        <v>121</v>
      </c>
      <c r="Q518" s="20">
        <f t="shared" si="21"/>
        <v>9.3011660297402017</v>
      </c>
      <c r="R518" s="20">
        <f t="shared" si="22"/>
        <v>7.6798437706297804</v>
      </c>
      <c r="S518" s="20">
        <f t="shared" si="23"/>
        <v>1.6214663687931479</v>
      </c>
      <c r="T518" s="20"/>
      <c r="U518" s="20"/>
    </row>
    <row r="519" spans="16:21" x14ac:dyDescent="0.25">
      <c r="P519" s="20">
        <v>122</v>
      </c>
      <c r="Q519" s="20">
        <f t="shared" si="21"/>
        <v>9.2663254365473513</v>
      </c>
      <c r="R519" s="20">
        <f t="shared" si="22"/>
        <v>7.5981534951029328</v>
      </c>
      <c r="S519" s="20">
        <f t="shared" si="23"/>
        <v>1.6683163360570756</v>
      </c>
      <c r="T519" s="20"/>
      <c r="U519" s="20"/>
    </row>
    <row r="520" spans="16:21" x14ac:dyDescent="0.25">
      <c r="P520" s="20">
        <v>123</v>
      </c>
      <c r="Q520" s="20">
        <f t="shared" si="21"/>
        <v>9.2286623973470387</v>
      </c>
      <c r="R520" s="20">
        <f t="shared" si="22"/>
        <v>7.5141488849303633</v>
      </c>
      <c r="S520" s="20">
        <f t="shared" si="23"/>
        <v>1.7146581479778593</v>
      </c>
      <c r="T520" s="20"/>
      <c r="U520" s="20"/>
    </row>
    <row r="521" spans="16:21" x14ac:dyDescent="0.25">
      <c r="P521" s="20">
        <v>124</v>
      </c>
      <c r="Q521" s="20">
        <f t="shared" si="21"/>
        <v>9.1881883839891731</v>
      </c>
      <c r="R521" s="20">
        <f t="shared" si="22"/>
        <v>7.427855527220812</v>
      </c>
      <c r="S521" s="20">
        <f t="shared" si="23"/>
        <v>1.7604776892232752</v>
      </c>
      <c r="T521" s="20"/>
      <c r="U521" s="20"/>
    </row>
    <row r="522" spans="16:21" x14ac:dyDescent="0.25">
      <c r="P522" s="20">
        <v>125</v>
      </c>
      <c r="Q522" s="20">
        <f t="shared" si="21"/>
        <v>9.1449157245231163</v>
      </c>
      <c r="R522" s="20">
        <f t="shared" si="22"/>
        <v>7.3392997062165746</v>
      </c>
      <c r="S522" s="20">
        <f t="shared" si="23"/>
        <v>1.8057610035404226</v>
      </c>
      <c r="T522" s="20"/>
      <c r="U522" s="20"/>
    </row>
    <row r="523" spans="16:21" x14ac:dyDescent="0.25">
      <c r="P523" s="20">
        <v>126</v>
      </c>
      <c r="Q523" s="20">
        <f t="shared" si="21"/>
        <v>9.0988575994426704</v>
      </c>
      <c r="R523" s="20">
        <f t="shared" si="22"/>
        <v>7.2485083952875291</v>
      </c>
      <c r="S523" s="20">
        <f t="shared" si="23"/>
        <v>1.8504942980066836</v>
      </c>
      <c r="T523" s="20"/>
      <c r="U523" s="20"/>
    </row>
    <row r="524" spans="16:21" x14ac:dyDescent="0.25">
      <c r="P524" s="20">
        <v>127</v>
      </c>
      <c r="Q524" s="20">
        <f t="shared" si="21"/>
        <v>9.0500280376713924</v>
      </c>
      <c r="R524" s="20">
        <f t="shared" si="22"/>
        <v>7.1555092487152798</v>
      </c>
      <c r="S524" s="20">
        <f t="shared" si="23"/>
        <v>1.894663947230933</v>
      </c>
      <c r="T524" s="20"/>
      <c r="U524" s="20"/>
    </row>
    <row r="525" spans="16:21" x14ac:dyDescent="0.25">
      <c r="P525" s="20">
        <v>128</v>
      </c>
      <c r="Q525" s="20">
        <f t="shared" si="21"/>
        <v>8.9984419122895165</v>
      </c>
      <c r="R525" s="20">
        <f t="shared" si="22"/>
        <v>7.0603305932698861</v>
      </c>
      <c r="S525" s="20">
        <f t="shared" si="23"/>
        <v>1.9382564975037191</v>
      </c>
      <c r="T525" s="20"/>
      <c r="U525" s="20"/>
    </row>
    <row r="526" spans="16:21" x14ac:dyDescent="0.25">
      <c r="P526" s="20">
        <v>129</v>
      </c>
      <c r="Q526" s="20">
        <f t="shared" si="21"/>
        <v>8.9441149360037251</v>
      </c>
      <c r="R526" s="20">
        <f t="shared" si="22"/>
        <v>6.9630014195817642</v>
      </c>
      <c r="S526" s="20">
        <f t="shared" si="23"/>
        <v>1.9812586708951536</v>
      </c>
      <c r="T526" s="20"/>
      <c r="U526" s="20"/>
    </row>
    <row r="527" spans="16:21" x14ac:dyDescent="0.25">
      <c r="P527" s="20">
        <v>130</v>
      </c>
      <c r="Q527" s="20">
        <f t="shared" si="21"/>
        <v>8.8870636563611942</v>
      </c>
      <c r="R527" s="20">
        <f t="shared" si="22"/>
        <v>6.8635513733113829</v>
      </c>
      <c r="S527" s="20">
        <f t="shared" si="23"/>
        <v>2.0236573692992579</v>
      </c>
      <c r="T527" s="20"/>
      <c r="U527" s="20"/>
    </row>
    <row r="528" spans="16:21" x14ac:dyDescent="0.25">
      <c r="P528" s="20">
        <v>131</v>
      </c>
      <c r="Q528" s="20">
        <f t="shared" si="21"/>
        <v>8.8273054507093498</v>
      </c>
      <c r="R528" s="20">
        <f t="shared" si="22"/>
        <v>6.7620107461194428</v>
      </c>
      <c r="S528" s="20">
        <f t="shared" si="23"/>
        <v>2.0654396784235374</v>
      </c>
      <c r="T528" s="20"/>
      <c r="U528" s="20"/>
    </row>
    <row r="529" spans="16:21" x14ac:dyDescent="0.25">
      <c r="P529" s="20">
        <v>132</v>
      </c>
      <c r="Q529" s="20">
        <f t="shared" si="21"/>
        <v>8.7648585209028642</v>
      </c>
      <c r="R529" s="20">
        <f t="shared" si="22"/>
        <v>6.6584104664402783</v>
      </c>
      <c r="S529" s="20">
        <f t="shared" si="23"/>
        <v>2.1065928717225701</v>
      </c>
      <c r="T529" s="20"/>
      <c r="U529" s="20"/>
    </row>
    <row r="530" spans="16:21" x14ac:dyDescent="0.25">
      <c r="P530" s="20">
        <v>133</v>
      </c>
      <c r="Q530" s="20">
        <f t="shared" si="21"/>
        <v>8.6997418877595276</v>
      </c>
      <c r="R530" s="20">
        <f t="shared" si="22"/>
        <v>6.5527820900613225</v>
      </c>
      <c r="S530" s="20">
        <f t="shared" si="23"/>
        <v>2.1471044142744047</v>
      </c>
      <c r="T530" s="20"/>
      <c r="U530" s="20"/>
    </row>
    <row r="531" spans="16:21" x14ac:dyDescent="0.25">
      <c r="P531" s="20">
        <v>134</v>
      </c>
      <c r="Q531" s="20">
        <f t="shared" si="21"/>
        <v>8.6319753852666619</v>
      </c>
      <c r="R531" s="20">
        <f t="shared" si="22"/>
        <v>6.4451577905114696</v>
      </c>
      <c r="S531" s="20">
        <f t="shared" si="23"/>
        <v>2.1869619665985942</v>
      </c>
      <c r="T531" s="20"/>
      <c r="U531" s="20"/>
    </row>
    <row r="532" spans="16:21" x14ac:dyDescent="0.25">
      <c r="P532" s="20">
        <v>135</v>
      </c>
      <c r="Q532" s="20">
        <f t="shared" si="21"/>
        <v>8.5615796545398535</v>
      </c>
      <c r="R532" s="20">
        <f t="shared" si="22"/>
        <v>6.3355703492612898</v>
      </c>
      <c r="S532" s="20">
        <f t="shared" si="23"/>
        <v>2.2261533884147022</v>
      </c>
      <c r="T532" s="20"/>
      <c r="U532" s="20"/>
    </row>
    <row r="533" spans="16:21" x14ac:dyDescent="0.25">
      <c r="P533" s="20">
        <v>136</v>
      </c>
      <c r="Q533" s="20">
        <f t="shared" si="21"/>
        <v>8.4885761375358424</v>
      </c>
      <c r="R533" s="20">
        <f t="shared" si="22"/>
        <v>6.2240531457380568</v>
      </c>
      <c r="S533" s="20">
        <f t="shared" si="23"/>
        <v>2.2646667423401285</v>
      </c>
      <c r="T533" s="20"/>
      <c r="U533" s="20"/>
    </row>
    <row r="534" spans="16:21" x14ac:dyDescent="0.25">
      <c r="P534" s="20">
        <v>137</v>
      </c>
      <c r="Q534" s="20">
        <f t="shared" si="21"/>
        <v>8.4129870705214724</v>
      </c>
      <c r="R534" s="20">
        <f t="shared" si="22"/>
        <v>6.1106401471586587</v>
      </c>
      <c r="S534" s="20">
        <f t="shared" si="23"/>
        <v>2.3024902975261381</v>
      </c>
      <c r="T534" s="20"/>
      <c r="U534" s="20"/>
    </row>
    <row r="535" spans="16:21" x14ac:dyDescent="0.25">
      <c r="P535" s="20">
        <v>138</v>
      </c>
      <c r="Q535" s="20">
        <f t="shared" si="21"/>
        <v>8.3348354773007198</v>
      </c>
      <c r="R535" s="20">
        <f t="shared" si="22"/>
        <v>5.995365898183457</v>
      </c>
      <c r="S535" s="20">
        <f t="shared" si="23"/>
        <v>2.3396125332309823</v>
      </c>
      <c r="T535" s="20"/>
      <c r="U535" s="20"/>
    </row>
    <row r="536" spans="16:21" x14ac:dyDescent="0.25">
      <c r="P536" s="20">
        <v>139</v>
      </c>
      <c r="Q536" s="20">
        <f t="shared" si="21"/>
        <v>8.2541451622018212</v>
      </c>
      <c r="R536" s="20">
        <f t="shared" si="22"/>
        <v>5.8782655103942822</v>
      </c>
      <c r="S536" s="20">
        <f t="shared" si="23"/>
        <v>2.3760221423290178</v>
      </c>
      <c r="T536" s="20"/>
      <c r="U536" s="20"/>
    </row>
    <row r="537" spans="16:21" x14ac:dyDescent="0.25">
      <c r="P537" s="20">
        <v>140</v>
      </c>
      <c r="Q537" s="20">
        <f t="shared" si="21"/>
        <v>8.1709407028266874</v>
      </c>
      <c r="R537" s="20">
        <f t="shared" si="22"/>
        <v>5.7593746515997237</v>
      </c>
      <c r="S537" s="20">
        <f t="shared" si="23"/>
        <v>2.4117080347547657</v>
      </c>
      <c r="T537" s="20"/>
      <c r="U537" s="20"/>
    </row>
    <row r="538" spans="16:21" x14ac:dyDescent="0.25">
      <c r="P538" s="20">
        <v>141</v>
      </c>
      <c r="Q538" s="20">
        <f t="shared" si="21"/>
        <v>8.0852474425647447</v>
      </c>
      <c r="R538" s="20">
        <f t="shared" si="22"/>
        <v>5.6387295349710076</v>
      </c>
      <c r="S538" s="20">
        <f t="shared" si="23"/>
        <v>2.4466593408808568</v>
      </c>
      <c r="T538" s="20"/>
      <c r="U538" s="20"/>
    </row>
    <row r="539" spans="16:21" x14ac:dyDescent="0.25">
      <c r="P539" s="20">
        <v>142</v>
      </c>
      <c r="Q539" s="20">
        <f t="shared" si="21"/>
        <v>7.9970914828735742</v>
      </c>
      <c r="R539" s="20">
        <f t="shared" si="22"/>
        <v>5.5163669080117801</v>
      </c>
      <c r="S539" s="20">
        <f t="shared" si="23"/>
        <v>2.4808654148288229</v>
      </c>
      <c r="T539" s="20"/>
      <c r="U539" s="20"/>
    </row>
    <row r="540" spans="16:21" x14ac:dyDescent="0.25">
      <c r="P540" s="20">
        <v>143</v>
      </c>
      <c r="Q540" s="20">
        <f t="shared" si="21"/>
        <v>7.9064996753286101</v>
      </c>
      <c r="R540" s="20">
        <f t="shared" si="22"/>
        <v>5.3923240413651099</v>
      </c>
      <c r="S540" s="20">
        <f t="shared" si="23"/>
        <v>2.5143158377117496</v>
      </c>
      <c r="T540" s="20"/>
      <c r="U540" s="20"/>
    </row>
    <row r="541" spans="16:21" x14ac:dyDescent="0.25">
      <c r="P541" s="20">
        <v>144</v>
      </c>
      <c r="Q541" s="20">
        <f t="shared" si="21"/>
        <v>7.813499613444379</v>
      </c>
      <c r="R541" s="20">
        <f t="shared" si="22"/>
        <v>5.2666387174611726</v>
      </c>
      <c r="S541" s="20">
        <f t="shared" si="23"/>
        <v>2.5470004208077777</v>
      </c>
      <c r="T541" s="20"/>
      <c r="U541" s="20"/>
    </row>
    <row r="542" spans="16:21" x14ac:dyDescent="0.25">
      <c r="P542" s="20">
        <v>145</v>
      </c>
      <c r="Q542" s="20">
        <f t="shared" si="21"/>
        <v>7.7181196242697352</v>
      </c>
      <c r="R542" s="20">
        <f t="shared" si="22"/>
        <v>5.1393492190090111</v>
      </c>
      <c r="S542" s="20">
        <f t="shared" si="23"/>
        <v>2.578909208663509</v>
      </c>
      <c r="T542" s="20"/>
      <c r="U542" s="20"/>
    </row>
    <row r="543" spans="16:21" x14ac:dyDescent="0.25">
      <c r="P543" s="20">
        <v>146</v>
      </c>
      <c r="Q543" s="20">
        <f t="shared" si="21"/>
        <v>7.6203887597596847</v>
      </c>
      <c r="R543" s="20">
        <f t="shared" si="22"/>
        <v>5.0104943173359651</v>
      </c>
      <c r="S543" s="20">
        <f t="shared" si="23"/>
        <v>2.6100324821263512</v>
      </c>
      <c r="T543" s="20"/>
      <c r="U543" s="20"/>
    </row>
    <row r="544" spans="16:21" x14ac:dyDescent="0.25">
      <c r="P544" s="20">
        <v>147</v>
      </c>
      <c r="Q544" s="20">
        <f t="shared" si="21"/>
        <v>7.5203367879263956</v>
      </c>
      <c r="R544" s="20">
        <f t="shared" si="22"/>
        <v>4.8801132605782325</v>
      </c>
      <c r="S544" s="20">
        <f t="shared" si="23"/>
        <v>2.6403607613048914</v>
      </c>
      <c r="T544" s="20"/>
      <c r="U544" s="20"/>
    </row>
    <row r="545" spans="16:21" x14ac:dyDescent="0.25">
      <c r="P545" s="20">
        <v>148</v>
      </c>
      <c r="Q545" s="20">
        <f t="shared" si="21"/>
        <v>7.4179941837721017</v>
      </c>
      <c r="R545" s="20">
        <f t="shared" si="22"/>
        <v>4.7482457617262011</v>
      </c>
      <c r="S545" s="20">
        <f t="shared" si="23"/>
        <v>2.669884808456398</v>
      </c>
      <c r="T545" s="20"/>
      <c r="U545" s="20"/>
    </row>
    <row r="546" spans="16:21" x14ac:dyDescent="0.25">
      <c r="P546" s="20">
        <v>149</v>
      </c>
      <c r="Q546" s="20">
        <f t="shared" si="21"/>
        <v>7.3133921200066903</v>
      </c>
      <c r="R546" s="20">
        <f t="shared" si="22"/>
        <v>4.6149319865282354</v>
      </c>
      <c r="S546" s="20">
        <f t="shared" si="23"/>
        <v>2.6985956308005496</v>
      </c>
      <c r="T546" s="20"/>
      <c r="U546" s="20"/>
    </row>
    <row r="547" spans="16:21" x14ac:dyDescent="0.25">
      <c r="P547" s="20">
        <v>150</v>
      </c>
      <c r="Q547" s="20">
        <f t="shared" si="21"/>
        <v>7.2065624575527298</v>
      </c>
      <c r="R547" s="20">
        <f t="shared" si="22"/>
        <v>4.4802125412564875</v>
      </c>
      <c r="S547" s="20">
        <f t="shared" si="23"/>
        <v>2.7264844832585728</v>
      </c>
      <c r="T547" s="20"/>
      <c r="U547" s="20"/>
    </row>
    <row r="548" spans="16:21" x14ac:dyDescent="0.25">
      <c r="P548" s="20">
        <v>151</v>
      </c>
      <c r="Q548" s="20">
        <f t="shared" si="21"/>
        <v>7.0975377358409064</v>
      </c>
      <c r="R548" s="20">
        <f t="shared" si="22"/>
        <v>4.3441284603385757</v>
      </c>
      <c r="S548" s="20">
        <f t="shared" si="23"/>
        <v>2.7535428711169141</v>
      </c>
      <c r="T548" s="20"/>
      <c r="U548" s="20"/>
    </row>
    <row r="549" spans="16:21" x14ac:dyDescent="0.25">
      <c r="P549" s="20">
        <v>152</v>
      </c>
      <c r="Q549" s="20">
        <f t="shared" si="21"/>
        <v>6.986351162898786</v>
      </c>
      <c r="R549" s="20">
        <f t="shared" si="22"/>
        <v>4.2067211938588427</v>
      </c>
      <c r="S549" s="20">
        <f t="shared" si="23"/>
        <v>2.7797625526146619</v>
      </c>
      <c r="T549" s="20"/>
      <c r="U549" s="20"/>
    </row>
    <row r="550" spans="16:21" x14ac:dyDescent="0.25">
      <c r="P550" s="20">
        <v>153</v>
      </c>
      <c r="Q550" s="20">
        <f t="shared" ref="Q550:Q613" si="24">$Y$17*1.414*SIN(P550*2*3.1415/360+$AA$17*2*3.1415/360)</f>
        <v>6.8730366052359164</v>
      </c>
      <c r="R550" s="20">
        <f t="shared" ref="R550:R613" si="25">$Y$18*1.414*SIN(P550*2*3.1415/360)</f>
        <v>4.0680325949329932</v>
      </c>
      <c r="S550" s="20">
        <f t="shared" ref="S550:S613" si="26">$Y$19*1.414*SIN(P550*2*3.1415/360+$AA$19*2*3.1415/360)</f>
        <v>2.8051355414539176</v>
      </c>
      <c r="T550" s="20"/>
      <c r="U550" s="20"/>
    </row>
    <row r="551" spans="16:21" x14ac:dyDescent="0.25">
      <c r="P551" s="20">
        <v>154</v>
      </c>
      <c r="Q551" s="20">
        <f t="shared" si="24"/>
        <v>6.757628577528374</v>
      </c>
      <c r="R551" s="20">
        <f t="shared" si="25"/>
        <v>3.9281049069599887</v>
      </c>
      <c r="S551" s="20">
        <f t="shared" si="26"/>
        <v>2.8296541092323562</v>
      </c>
      <c r="T551" s="20"/>
      <c r="U551" s="20"/>
    </row>
    <row r="552" spans="16:21" x14ac:dyDescent="0.25">
      <c r="P552" s="20">
        <v>155</v>
      </c>
      <c r="Q552" s="20">
        <f t="shared" si="24"/>
        <v>6.6401622321058804</v>
      </c>
      <c r="R552" s="20">
        <f t="shared" si="25"/>
        <v>3.7869807507550548</v>
      </c>
      <c r="S552" s="20">
        <f t="shared" si="26"/>
        <v>2.8533107877972346</v>
      </c>
      <c r="T552" s="20"/>
      <c r="U552" s="20"/>
    </row>
    <row r="553" spans="16:21" x14ac:dyDescent="0.25">
      <c r="P553" s="20">
        <v>156</v>
      </c>
      <c r="Q553" s="20">
        <f t="shared" si="24"/>
        <v>6.5206733482446859</v>
      </c>
      <c r="R553" s="20">
        <f t="shared" si="25"/>
        <v>3.6447031115677353</v>
      </c>
      <c r="S553" s="20">
        <f t="shared" si="26"/>
        <v>2.876098371520126</v>
      </c>
      <c r="T553" s="20"/>
      <c r="U553" s="20"/>
    </row>
    <row r="554" spans="16:21" x14ac:dyDescent="0.25">
      <c r="P554" s="20">
        <v>157</v>
      </c>
      <c r="Q554" s="20">
        <f t="shared" si="24"/>
        <v>6.3991983212695089</v>
      </c>
      <c r="R554" s="20">
        <f t="shared" si="25"/>
        <v>3.5013153259889389</v>
      </c>
      <c r="S554" s="20">
        <f t="shared" si="26"/>
        <v>2.8980099194916993</v>
      </c>
      <c r="T554" s="20"/>
      <c r="U554" s="20"/>
    </row>
    <row r="555" spans="16:21" x14ac:dyDescent="0.25">
      <c r="P555" s="20">
        <v>158</v>
      </c>
      <c r="Q555" s="20">
        <f t="shared" si="24"/>
        <v>6.2757741514678145</v>
      </c>
      <c r="R555" s="20">
        <f t="shared" si="25"/>
        <v>3.3568610687509746</v>
      </c>
      <c r="S555" s="20">
        <f t="shared" si="26"/>
        <v>2.9190387576358581</v>
      </c>
      <c r="T555" s="20"/>
      <c r="U555" s="20"/>
    </row>
    <row r="556" spans="16:21" x14ac:dyDescent="0.25">
      <c r="P556" s="20">
        <v>159</v>
      </c>
      <c r="Q556" s="20">
        <f t="shared" si="24"/>
        <v>6.1504384328198327</v>
      </c>
      <c r="R556" s="20">
        <f t="shared" si="25"/>
        <v>3.2113843394245878</v>
      </c>
      <c r="S556" s="20">
        <f t="shared" si="26"/>
        <v>2.9391784807426125</v>
      </c>
      <c r="T556" s="20"/>
      <c r="U556" s="20"/>
    </row>
    <row r="557" spans="16:21" x14ac:dyDescent="0.25">
      <c r="P557" s="20">
        <v>160</v>
      </c>
      <c r="Q557" s="20">
        <f t="shared" si="24"/>
        <v>6.0232293415477471</v>
      </c>
      <c r="R557" s="20">
        <f t="shared" si="25"/>
        <v>3.0649294490170584</v>
      </c>
      <c r="S557" s="20">
        <f t="shared" si="26"/>
        <v>2.958422954419051</v>
      </c>
      <c r="T557" s="20"/>
      <c r="U557" s="20"/>
    </row>
    <row r="558" spans="16:21" x14ac:dyDescent="0.25">
      <c r="P558" s="20">
        <v>161</v>
      </c>
      <c r="Q558" s="20">
        <f t="shared" si="24"/>
        <v>5.8941856244875286</v>
      </c>
      <c r="R558" s="20">
        <f t="shared" si="25"/>
        <v>2.9175410064754268</v>
      </c>
      <c r="S558" s="20">
        <f t="shared" si="26"/>
        <v>2.9767663169578262</v>
      </c>
      <c r="T558" s="20"/>
      <c r="U558" s="20"/>
    </row>
    <row r="559" spans="16:21" x14ac:dyDescent="0.25">
      <c r="P559" s="20">
        <v>162</v>
      </c>
      <c r="Q559" s="20">
        <f t="shared" si="24"/>
        <v>5.7633465872869882</v>
      </c>
      <c r="R559" s="20">
        <f t="shared" si="25"/>
        <v>2.7692639050990016</v>
      </c>
      <c r="S559" s="20">
        <f t="shared" si="26"/>
        <v>2.9942029811225814</v>
      </c>
      <c r="T559" s="20"/>
      <c r="U559" s="20"/>
    </row>
    <row r="560" spans="16:21" x14ac:dyDescent="0.25">
      <c r="P560" s="20">
        <v>163</v>
      </c>
      <c r="Q560" s="20">
        <f t="shared" si="24"/>
        <v>5.6307520824335615</v>
      </c>
      <c r="R560" s="20">
        <f t="shared" si="25"/>
        <v>2.620143308865186</v>
      </c>
      <c r="S560" s="20">
        <f t="shared" si="26"/>
        <v>3.010727635849781</v>
      </c>
      <c r="T560" s="20"/>
      <c r="U560" s="20"/>
    </row>
    <row r="561" spans="16:21" x14ac:dyDescent="0.25">
      <c r="P561" s="20">
        <v>164</v>
      </c>
      <c r="Q561" s="20">
        <f t="shared" si="24"/>
        <v>5.4964424971156243</v>
      </c>
      <c r="R561" s="20">
        <f t="shared" si="25"/>
        <v>2.4702246386729647</v>
      </c>
      <c r="S561" s="20">
        <f t="shared" si="26"/>
        <v>3.0263352478664087</v>
      </c>
      <c r="T561" s="20"/>
      <c r="U561" s="20"/>
    </row>
    <row r="562" spans="16:21" x14ac:dyDescent="0.25">
      <c r="P562" s="20">
        <v>165</v>
      </c>
      <c r="Q562" s="20">
        <f t="shared" si="24"/>
        <v>5.3604587409208362</v>
      </c>
      <c r="R562" s="20">
        <f t="shared" si="25"/>
        <v>2.3195535585080131</v>
      </c>
      <c r="S562" s="20">
        <f t="shared" si="26"/>
        <v>3.0410210632230692</v>
      </c>
      <c r="T562" s="20"/>
      <c r="U562" s="20"/>
    </row>
    <row r="563" spans="16:21" x14ac:dyDescent="0.25">
      <c r="P563" s="20">
        <v>166</v>
      </c>
      <c r="Q563" s="20">
        <f t="shared" si="24"/>
        <v>5.2228422333754692</v>
      </c>
      <c r="R563" s="20">
        <f t="shared" si="25"/>
        <v>2.1681759615338829</v>
      </c>
      <c r="S563" s="20">
        <f t="shared" si="26"/>
        <v>3.0547806087419951</v>
      </c>
      <c r="T563" s="20"/>
      <c r="U563" s="20"/>
    </row>
    <row r="564" spans="16:21" x14ac:dyDescent="0.25">
      <c r="P564" s="20">
        <v>167</v>
      </c>
      <c r="Q564" s="20">
        <f t="shared" si="24"/>
        <v>5.0836348913283169</v>
      </c>
      <c r="R564" s="20">
        <f t="shared" si="25"/>
        <v>2.0161379561132713</v>
      </c>
      <c r="S564" s="20">
        <f t="shared" si="26"/>
        <v>3.0676096933795431</v>
      </c>
      <c r="T564" s="20"/>
      <c r="U564" s="20"/>
    </row>
    <row r="565" spans="16:21" x14ac:dyDescent="0.25">
      <c r="P565" s="20">
        <v>168</v>
      </c>
      <c r="Q565" s="20">
        <f t="shared" si="24"/>
        <v>4.9428791161831995</v>
      </c>
      <c r="R565" s="20">
        <f t="shared" si="25"/>
        <v>1.8634858517638306</v>
      </c>
      <c r="S565" s="20">
        <f t="shared" si="26"/>
        <v>3.0795044095027522</v>
      </c>
      <c r="T565" s="20"/>
      <c r="U565" s="20"/>
    </row>
    <row r="566" spans="16:21" x14ac:dyDescent="0.25">
      <c r="P566" s="20">
        <v>169</v>
      </c>
      <c r="Q566" s="20">
        <f t="shared" si="24"/>
        <v>4.8006177809838508</v>
      </c>
      <c r="R566" s="20">
        <f t="shared" si="25"/>
        <v>1.7102661450526748</v>
      </c>
      <c r="S566" s="20">
        <f t="shared" si="26"/>
        <v>3.0904611340795722</v>
      </c>
      <c r="T566" s="20"/>
      <c r="U566" s="20"/>
    </row>
    <row r="567" spans="16:21" x14ac:dyDescent="0.25">
      <c r="P567" s="20">
        <v>170</v>
      </c>
      <c r="Q567" s="20">
        <f t="shared" si="24"/>
        <v>4.6568942173551058</v>
      </c>
      <c r="R567" s="20">
        <f t="shared" si="25"/>
        <v>1.5565255054338711</v>
      </c>
      <c r="S567" s="20">
        <f t="shared" si="26"/>
        <v>3.1004765297824148</v>
      </c>
      <c r="T567" s="20"/>
      <c r="U567" s="20"/>
    </row>
    <row r="568" spans="16:21" x14ac:dyDescent="0.25">
      <c r="P568" s="20">
        <v>171</v>
      </c>
      <c r="Q568" s="20">
        <f t="shared" si="24"/>
        <v>4.5117522023045007</v>
      </c>
      <c r="R568" s="20">
        <f t="shared" si="25"/>
        <v>1.4023107610333676</v>
      </c>
      <c r="S568" s="20">
        <f t="shared" si="26"/>
        <v>3.1095475460046695</v>
      </c>
      <c r="T568" s="20"/>
      <c r="U568" s="20"/>
    </row>
    <row r="569" spans="16:21" x14ac:dyDescent="0.25">
      <c r="P569" s="20">
        <v>172</v>
      </c>
      <c r="Q569" s="20">
        <f t="shared" si="24"/>
        <v>4.3652359448881031</v>
      </c>
      <c r="R569" s="20">
        <f t="shared" si="25"/>
        <v>1.2476688843854726</v>
      </c>
      <c r="S569" s="20">
        <f t="shared" si="26"/>
        <v>3.1176714197898994</v>
      </c>
      <c r="T569" s="20"/>
      <c r="U569" s="20"/>
    </row>
    <row r="570" spans="16:21" x14ac:dyDescent="0.25">
      <c r="P570" s="20">
        <v>173</v>
      </c>
      <c r="Q570" s="20">
        <f t="shared" si="24"/>
        <v>4.2173900727448519</v>
      </c>
      <c r="R570" s="20">
        <f t="shared" si="25"/>
        <v>1.0926469781254677</v>
      </c>
      <c r="S570" s="20">
        <f t="shared" si="26"/>
        <v>3.1248456766734107</v>
      </c>
      <c r="T570" s="20"/>
      <c r="U570" s="20"/>
    </row>
    <row r="571" spans="16:21" x14ac:dyDescent="0.25">
      <c r="P571" s="20">
        <v>174</v>
      </c>
      <c r="Q571" s="20">
        <f t="shared" si="24"/>
        <v>4.0682596185033129</v>
      </c>
      <c r="R571" s="20">
        <f t="shared" si="25"/>
        <v>0.93729226064249682</v>
      </c>
      <c r="S571" s="20">
        <f t="shared" si="26"/>
        <v>3.1310681314359567</v>
      </c>
      <c r="T571" s="20"/>
      <c r="U571" s="20"/>
    </row>
    <row r="572" spans="16:21" x14ac:dyDescent="0.25">
      <c r="P572" s="20">
        <v>175</v>
      </c>
      <c r="Q572" s="20">
        <f t="shared" si="24"/>
        <v>3.9178900060651114</v>
      </c>
      <c r="R572" s="20">
        <f t="shared" si="25"/>
        <v>0.78165205169723428</v>
      </c>
      <c r="S572" s="20">
        <f t="shared" si="26"/>
        <v>3.136336888769335</v>
      </c>
      <c r="T572" s="20"/>
      <c r="U572" s="20"/>
    </row>
    <row r="573" spans="16:21" x14ac:dyDescent="0.25">
      <c r="P573" s="20">
        <v>176</v>
      </c>
      <c r="Q573" s="20">
        <f t="shared" si="24"/>
        <v>3.7663270367692272</v>
      </c>
      <c r="R573" s="20">
        <f t="shared" si="25"/>
        <v>0.62577375800871804</v>
      </c>
      <c r="S573" s="20">
        <f t="shared" si="26"/>
        <v>3.1406503438536841</v>
      </c>
      <c r="T573" s="20"/>
      <c r="U573" s="20"/>
    </row>
    <row r="574" spans="16:21" x14ac:dyDescent="0.25">
      <c r="P574" s="20">
        <v>177</v>
      </c>
      <c r="Q574" s="20">
        <f t="shared" si="24"/>
        <v>3.6136168754412274</v>
      </c>
      <c r="R574" s="20">
        <f t="shared" si="25"/>
        <v>0.46970485881459606</v>
      </c>
      <c r="S574" s="20">
        <f t="shared" si="26"/>
        <v>3.1440071828462997</v>
      </c>
      <c r="T574" s="20"/>
      <c r="U574" s="20"/>
    </row>
    <row r="575" spans="16:21" x14ac:dyDescent="0.25">
      <c r="P575" s="20">
        <v>178</v>
      </c>
      <c r="Q575" s="20">
        <f t="shared" si="24"/>
        <v>3.4598060363318992</v>
      </c>
      <c r="R575" s="20">
        <f t="shared" si="25"/>
        <v>0.31349289140940295</v>
      </c>
      <c r="S575" s="20">
        <f t="shared" si="26"/>
        <v>3.1464063832818163</v>
      </c>
      <c r="T575" s="20"/>
      <c r="U575" s="20"/>
    </row>
    <row r="576" spans="16:21" x14ac:dyDescent="0.25">
      <c r="P576" s="20">
        <v>179</v>
      </c>
      <c r="Q576" s="20">
        <f t="shared" si="24"/>
        <v>3.3049413689493536</v>
      </c>
      <c r="R576" s="20">
        <f t="shared" si="25"/>
        <v>0.15718543666504584</v>
      </c>
      <c r="S576" s="20">
        <f t="shared" si="26"/>
        <v>3.147847214383646</v>
      </c>
      <c r="T576" s="20"/>
      <c r="U576" s="20"/>
    </row>
    <row r="577" spans="16:21" x14ac:dyDescent="0.25">
      <c r="P577" s="20">
        <v>180</v>
      </c>
      <c r="Q577" s="20">
        <f t="shared" si="24"/>
        <v>3.149070043789084</v>
      </c>
      <c r="R577" s="20">
        <f t="shared" si="25"/>
        <v>8.3010453810476855E-4</v>
      </c>
      <c r="S577" s="20">
        <f t="shared" si="26"/>
        <v>3.148329237286565</v>
      </c>
      <c r="T577" s="20"/>
      <c r="U577" s="20"/>
    </row>
    <row r="578" spans="16:21" x14ac:dyDescent="0.25">
      <c r="P578" s="20">
        <v>181</v>
      </c>
      <c r="Q578" s="20">
        <f t="shared" si="24"/>
        <v>2.9922395379661908</v>
      </c>
      <c r="R578" s="20">
        <f t="shared" si="25"/>
        <v>-0.15552548043180575</v>
      </c>
      <c r="S578" s="20">
        <f t="shared" si="26"/>
        <v>3.1478523051703871</v>
      </c>
      <c r="T578" s="20"/>
      <c r="U578" s="20"/>
    </row>
    <row r="579" spans="16:21" x14ac:dyDescent="0.25">
      <c r="P579" s="20">
        <v>182</v>
      </c>
      <c r="Q579" s="20">
        <f t="shared" si="24"/>
        <v>2.8344976207542616</v>
      </c>
      <c r="R579" s="20">
        <f t="shared" si="25"/>
        <v>-0.31183369362805741</v>
      </c>
      <c r="S579" s="20">
        <f t="shared" si="26"/>
        <v>3.1464165633046863</v>
      </c>
      <c r="T579" s="20"/>
      <c r="U579" s="20"/>
    </row>
    <row r="580" spans="16:21" x14ac:dyDescent="0.25">
      <c r="P580" s="20">
        <v>183</v>
      </c>
      <c r="Q580" s="20">
        <f t="shared" si="24"/>
        <v>2.6758923390352685</v>
      </c>
      <c r="R580" s="20">
        <f t="shared" si="25"/>
        <v>-0.46804692486305188</v>
      </c>
      <c r="S580" s="20">
        <f t="shared" si="26"/>
        <v>3.1440224490045483</v>
      </c>
      <c r="T580" s="20"/>
      <c r="U580" s="20"/>
    </row>
    <row r="581" spans="16:21" x14ac:dyDescent="0.25">
      <c r="P581" s="20">
        <v>184</v>
      </c>
      <c r="Q581" s="20">
        <f t="shared" si="24"/>
        <v>2.5164720026648464</v>
      </c>
      <c r="R581" s="20">
        <f t="shared" si="25"/>
        <v>-0.62411759287992596</v>
      </c>
      <c r="S581" s="20">
        <f t="shared" si="26"/>
        <v>3.1406706914973666</v>
      </c>
      <c r="T581" s="20"/>
      <c r="U581" s="20"/>
    </row>
    <row r="582" spans="16:21" x14ac:dyDescent="0.25">
      <c r="P582" s="20">
        <v>185</v>
      </c>
      <c r="Q582" s="20">
        <f t="shared" si="24"/>
        <v>2.3562851697575335</v>
      </c>
      <c r="R582" s="20">
        <f t="shared" si="25"/>
        <v>-0.77999815984538834</v>
      </c>
      <c r="S582" s="20">
        <f t="shared" si="26"/>
        <v>3.1363623117007262</v>
      </c>
      <c r="T582" s="20"/>
      <c r="U582" s="20"/>
    </row>
    <row r="583" spans="16:21" x14ac:dyDescent="0.25">
      <c r="P583" s="20">
        <v>186</v>
      </c>
      <c r="Q583" s="20">
        <f t="shared" si="24"/>
        <v>2.1953806318963633</v>
      </c>
      <c r="R583" s="20">
        <f t="shared" si="25"/>
        <v>-0.93564114582935776</v>
      </c>
      <c r="S583" s="20">
        <f t="shared" si="26"/>
        <v>3.1310986219114429</v>
      </c>
      <c r="T583" s="20"/>
      <c r="U583" s="20"/>
    </row>
    <row r="584" spans="16:21" x14ac:dyDescent="0.25">
      <c r="P584" s="20">
        <v>187</v>
      </c>
      <c r="Q584" s="20">
        <f t="shared" si="24"/>
        <v>2.0338073992713723</v>
      </c>
      <c r="R584" s="20">
        <f t="shared" si="25"/>
        <v>-1.0909991432669373</v>
      </c>
      <c r="S584" s="20">
        <f t="shared" si="26"/>
        <v>3.1248812254058458</v>
      </c>
      <c r="T584" s="20"/>
      <c r="U584" s="20"/>
    </row>
    <row r="585" spans="16:21" x14ac:dyDescent="0.25">
      <c r="P585" s="20">
        <v>188</v>
      </c>
      <c r="Q585" s="20">
        <f t="shared" si="24"/>
        <v>1.871614685751456</v>
      </c>
      <c r="R585" s="20">
        <f t="shared" si="25"/>
        <v>-1.2460248313984092</v>
      </c>
      <c r="S585" s="20">
        <f t="shared" si="26"/>
        <v>3.1177120159514327</v>
      </c>
      <c r="T585" s="20"/>
      <c r="U585" s="20"/>
    </row>
    <row r="586" spans="16:21" x14ac:dyDescent="0.25">
      <c r="P586" s="20">
        <v>189</v>
      </c>
      <c r="Q586" s="20">
        <f t="shared" si="24"/>
        <v>1.7088518938942956</v>
      </c>
      <c r="R586" s="20">
        <f t="shared" si="25"/>
        <v>-1.4006709906826875</v>
      </c>
      <c r="S586" s="20">
        <f t="shared" si="26"/>
        <v>3.1095931772300474</v>
      </c>
      <c r="T586" s="20"/>
      <c r="U586" s="20"/>
    </row>
    <row r="587" spans="16:21" x14ac:dyDescent="0.25">
      <c r="P587" s="20">
        <v>190</v>
      </c>
      <c r="Q587" s="20">
        <f t="shared" si="24"/>
        <v>1.5455685998986839</v>
      </c>
      <c r="R587" s="20">
        <f t="shared" si="25"/>
        <v>-1.5548905171800584</v>
      </c>
      <c r="S587" s="20">
        <f t="shared" si="26"/>
        <v>3.1005271821727436</v>
      </c>
      <c r="T587" s="20"/>
      <c r="U587" s="20"/>
    </row>
    <row r="588" spans="16:21" x14ac:dyDescent="0.25">
      <c r="P588" s="20">
        <v>191</v>
      </c>
      <c r="Q588" s="20">
        <f t="shared" si="24"/>
        <v>1.381814538504069</v>
      </c>
      <c r="R588" s="20">
        <f t="shared" si="25"/>
        <v>-1.708636436899611</v>
      </c>
      <c r="S588" s="20">
        <f t="shared" si="26"/>
        <v>3.0905167922065537</v>
      </c>
      <c r="T588" s="20"/>
      <c r="U588" s="20"/>
    </row>
    <row r="589" spans="16:21" x14ac:dyDescent="0.25">
      <c r="P589" s="20">
        <v>192</v>
      </c>
      <c r="Q589" s="20">
        <f t="shared" si="24"/>
        <v>1.2176395878417625</v>
      </c>
      <c r="R589" s="20">
        <f t="shared" si="25"/>
        <v>-1.8618619201071254</v>
      </c>
      <c r="S589" s="20">
        <f t="shared" si="26"/>
        <v>3.0795650564133812</v>
      </c>
      <c r="T589" s="20"/>
      <c r="U589" s="20"/>
    </row>
    <row r="590" spans="16:21" x14ac:dyDescent="0.25">
      <c r="P590" s="20">
        <v>193</v>
      </c>
      <c r="Q590" s="20">
        <f t="shared" si="24"/>
        <v>1.0530937542424341</v>
      </c>
      <c r="R590" s="20">
        <f t="shared" si="25"/>
        <v>-2.0145202955890622</v>
      </c>
      <c r="S590" s="20">
        <f t="shared" si="26"/>
        <v>3.0676753106012722</v>
      </c>
      <c r="T590" s="20"/>
      <c r="U590" s="20"/>
    </row>
    <row r="591" spans="16:21" x14ac:dyDescent="0.25">
      <c r="P591" s="20">
        <v>194</v>
      </c>
      <c r="Q591" s="20">
        <f t="shared" si="24"/>
        <v>0.88822715700465771</v>
      </c>
      <c r="R591" s="20">
        <f t="shared" si="25"/>
        <v>-2.1665650648681689</v>
      </c>
      <c r="S591" s="20">
        <f t="shared" si="26"/>
        <v>3.0548511762883628</v>
      </c>
      <c r="T591" s="20"/>
      <c r="U591" s="20"/>
    </row>
    <row r="592" spans="16:21" x14ac:dyDescent="0.25">
      <c r="P592" s="20">
        <v>195</v>
      </c>
      <c r="Q592" s="20">
        <f t="shared" si="24"/>
        <v>0.72309001312892296</v>
      </c>
      <c r="R592" s="20">
        <f t="shared" si="25"/>
        <v>-2.3179499163665924</v>
      </c>
      <c r="S592" s="20">
        <f t="shared" si="26"/>
        <v>3.0410965595997839</v>
      </c>
      <c r="T592" s="20"/>
      <c r="U592" s="20"/>
    </row>
    <row r="593" spans="16:21" x14ac:dyDescent="0.25">
      <c r="P593" s="20">
        <v>196</v>
      </c>
      <c r="Q593" s="20">
        <f t="shared" si="24"/>
        <v>0.55773262202201468</v>
      </c>
      <c r="R593" s="20">
        <f t="shared" si="25"/>
        <v>-2.4686287395119448</v>
      </c>
      <c r="S593" s="20">
        <f t="shared" si="26"/>
        <v>3.0264156500779005</v>
      </c>
      <c r="T593" s="20"/>
      <c r="U593" s="20"/>
    </row>
    <row r="594" spans="16:21" x14ac:dyDescent="0.25">
      <c r="P594" s="20">
        <v>197</v>
      </c>
      <c r="Q594" s="20">
        <f t="shared" si="24"/>
        <v>0.39220535017618802</v>
      </c>
      <c r="R594" s="20">
        <f t="shared" si="25"/>
        <v>-2.6185556387822411</v>
      </c>
      <c r="S594" s="20">
        <f t="shared" si="26"/>
        <v>3.0108129194062014</v>
      </c>
      <c r="T594" s="20"/>
      <c r="U594" s="20"/>
    </row>
    <row r="595" spans="16:21" x14ac:dyDescent="0.25">
      <c r="P595" s="20">
        <v>198</v>
      </c>
      <c r="Q595" s="20">
        <f t="shared" si="24"/>
        <v>0.22655861582795203</v>
      </c>
      <c r="R595" s="20">
        <f t="shared" si="25"/>
        <v>-2.7676849476852947</v>
      </c>
      <c r="S595" s="20">
        <f t="shared" si="26"/>
        <v>2.9942931200472653</v>
      </c>
      <c r="T595" s="20"/>
      <c r="U595" s="20"/>
    </row>
    <row r="596" spans="16:21" x14ac:dyDescent="0.25">
      <c r="P596" s="20">
        <v>199</v>
      </c>
      <c r="Q596" s="20">
        <f t="shared" si="24"/>
        <v>6.0842873601134578E-2</v>
      </c>
      <c r="R596" s="20">
        <f t="shared" si="25"/>
        <v>-2.9159712426683129</v>
      </c>
      <c r="S596" s="20">
        <f t="shared" si="26"/>
        <v>2.9768612837952033</v>
      </c>
      <c r="T596" s="20"/>
      <c r="U596" s="20"/>
    </row>
    <row r="597" spans="16:21" x14ac:dyDescent="0.25">
      <c r="P597" s="20">
        <v>200</v>
      </c>
      <c r="Q597" s="20">
        <f t="shared" si="24"/>
        <v>-0.10489140086124187</v>
      </c>
      <c r="R597" s="20">
        <f t="shared" si="25"/>
        <v>-3.0633693569535962</v>
      </c>
      <c r="S597" s="20">
        <f t="shared" si="26"/>
        <v>2.9585227202430087</v>
      </c>
      <c r="T597" s="20"/>
      <c r="U597" s="20"/>
    </row>
    <row r="598" spans="16:21" x14ac:dyDescent="0.25">
      <c r="P598" s="20">
        <v>201</v>
      </c>
      <c r="Q598" s="20">
        <f t="shared" si="24"/>
        <v>-0.27059372627135975</v>
      </c>
      <c r="R598" s="20">
        <f t="shared" si="25"/>
        <v>-3.2098343942959033</v>
      </c>
      <c r="S598" s="20">
        <f t="shared" si="26"/>
        <v>2.9392830151653073</v>
      </c>
      <c r="T598" s="20"/>
      <c r="U598" s="20"/>
    </row>
    <row r="599" spans="16:21" x14ac:dyDescent="0.25">
      <c r="P599" s="20">
        <v>202</v>
      </c>
      <c r="Q599" s="20">
        <f t="shared" si="24"/>
        <v>-0.43621363107283517</v>
      </c>
      <c r="R599" s="20">
        <f t="shared" si="25"/>
        <v>-3.3553217426575213</v>
      </c>
      <c r="S599" s="20">
        <f t="shared" si="26"/>
        <v>2.9191480288169704</v>
      </c>
      <c r="T599" s="20"/>
      <c r="U599" s="20"/>
    </row>
    <row r="600" spans="16:21" x14ac:dyDescent="0.25">
      <c r="P600" s="20">
        <v>203</v>
      </c>
      <c r="Q600" s="20">
        <f t="shared" si="24"/>
        <v>-0.60170066881391504</v>
      </c>
      <c r="R600" s="20">
        <f t="shared" si="25"/>
        <v>-3.4997870877966997</v>
      </c>
      <c r="S600" s="20">
        <f t="shared" si="26"/>
        <v>2.898123894148132</v>
      </c>
      <c r="T600" s="20"/>
      <c r="U600" s="20"/>
    </row>
    <row r="601" spans="16:21" x14ac:dyDescent="0.25">
      <c r="P601" s="20">
        <v>204</v>
      </c>
      <c r="Q601" s="20">
        <f t="shared" si="24"/>
        <v>-0.76700443351304859</v>
      </c>
      <c r="R601" s="20">
        <f t="shared" si="25"/>
        <v>-3.6431864267654066</v>
      </c>
      <c r="S601" s="20">
        <f t="shared" si="26"/>
        <v>2.8762170149361426</v>
      </c>
      <c r="T601" s="20"/>
      <c r="U601" s="20"/>
    </row>
    <row r="602" spans="16:21" x14ac:dyDescent="0.25">
      <c r="P602" s="20">
        <v>205</v>
      </c>
      <c r="Q602" s="20">
        <f t="shared" si="24"/>
        <v>-0.93207457501215307</v>
      </c>
      <c r="R602" s="20">
        <f t="shared" si="25"/>
        <v>-3.7854760813122783</v>
      </c>
      <c r="S602" s="20">
        <f t="shared" si="26"/>
        <v>2.853434063835032</v>
      </c>
      <c r="T602" s="20"/>
      <c r="U602" s="20"/>
    </row>
    <row r="603" spans="16:21" x14ac:dyDescent="0.25">
      <c r="P603" s="20">
        <v>206</v>
      </c>
      <c r="Q603" s="20">
        <f t="shared" si="24"/>
        <v>-1.0968608143128129</v>
      </c>
      <c r="R603" s="20">
        <f t="shared" si="25"/>
        <v>-3.926612711186614</v>
      </c>
      <c r="S603" s="20">
        <f t="shared" si="26"/>
        <v>2.8297819803430748</v>
      </c>
      <c r="T603" s="20"/>
      <c r="U603" s="20"/>
    </row>
    <row r="604" spans="16:21" x14ac:dyDescent="0.25">
      <c r="P604" s="20">
        <v>207</v>
      </c>
      <c r="Q604" s="20">
        <f t="shared" si="24"/>
        <v>-1.261312958890888</v>
      </c>
      <c r="R604" s="20">
        <f t="shared" si="25"/>
        <v>-4.0665533273394985</v>
      </c>
      <c r="S604" s="20">
        <f t="shared" si="26"/>
        <v>2.8052679686890754</v>
      </c>
      <c r="T604" s="20"/>
      <c r="U604" s="20"/>
    </row>
    <row r="605" spans="16:21" x14ac:dyDescent="0.25">
      <c r="P605" s="20">
        <v>208</v>
      </c>
      <c r="Q605" s="20">
        <f t="shared" si="24"/>
        <v>-1.4253809179847214</v>
      </c>
      <c r="R605" s="20">
        <f t="shared" si="25"/>
        <v>-4.2052553050178894</v>
      </c>
      <c r="S605" s="20">
        <f t="shared" si="26"/>
        <v>2.7798994956380194</v>
      </c>
      <c r="T605" s="20"/>
      <c r="U605" s="20"/>
    </row>
    <row r="606" spans="16:21" x14ac:dyDescent="0.25">
      <c r="P606" s="20">
        <v>209</v>
      </c>
      <c r="Q606" s="20">
        <f t="shared" si="24"/>
        <v>-1.5890147178523775</v>
      </c>
      <c r="R606" s="20">
        <f t="shared" si="25"/>
        <v>-4.3426763967477724</v>
      </c>
      <c r="S606" s="20">
        <f t="shared" si="26"/>
        <v>2.7536842882167591</v>
      </c>
      <c r="T606" s="20"/>
      <c r="U606" s="20"/>
    </row>
    <row r="607" spans="16:21" x14ac:dyDescent="0.25">
      <c r="P607" s="20">
        <v>210</v>
      </c>
      <c r="Q607" s="20">
        <f t="shared" si="24"/>
        <v>-1.752164516993209</v>
      </c>
      <c r="R607" s="20">
        <f t="shared" si="25"/>
        <v>-4.4787747452023732</v>
      </c>
      <c r="S607" s="20">
        <f t="shared" si="26"/>
        <v>2.7266303313604299</v>
      </c>
      <c r="T607" s="20"/>
      <c r="U607" s="20"/>
    </row>
    <row r="608" spans="16:21" x14ac:dyDescent="0.25">
      <c r="P608" s="20">
        <v>211</v>
      </c>
      <c r="Q608" s="20">
        <f t="shared" si="24"/>
        <v>-1.9147806213292085</v>
      </c>
      <c r="R608" s="20">
        <f t="shared" si="25"/>
        <v>-4.6135088959515889</v>
      </c>
      <c r="S608" s="20">
        <f t="shared" si="26"/>
        <v>2.6987458654802938</v>
      </c>
      <c r="T608" s="20"/>
      <c r="U608" s="20"/>
    </row>
    <row r="609" spans="16:21" x14ac:dyDescent="0.25">
      <c r="P609" s="20">
        <v>212</v>
      </c>
      <c r="Q609" s="20">
        <f t="shared" si="24"/>
        <v>-2.0768134993413709</v>
      </c>
      <c r="R609" s="20">
        <f t="shared" si="25"/>
        <v>-4.7468378100886284</v>
      </c>
      <c r="S609" s="20">
        <f t="shared" si="26"/>
        <v>2.6700393839537888</v>
      </c>
      <c r="T609" s="20"/>
      <c r="U609" s="20"/>
    </row>
    <row r="610" spans="16:21" x14ac:dyDescent="0.25">
      <c r="P610" s="20">
        <v>213</v>
      </c>
      <c r="Q610" s="20">
        <f t="shared" si="24"/>
        <v>-2.2382137971566038</v>
      </c>
      <c r="R610" s="20">
        <f t="shared" si="25"/>
        <v>-4.8787208767301422</v>
      </c>
      <c r="S610" s="20">
        <f t="shared" si="26"/>
        <v>2.640519630537514</v>
      </c>
      <c r="T610" s="20"/>
      <c r="U610" s="20"/>
    </row>
    <row r="611" spans="16:21" x14ac:dyDescent="0.25">
      <c r="P611" s="20">
        <v>214</v>
      </c>
      <c r="Q611" s="20">
        <f t="shared" si="24"/>
        <v>-2.39893235358051</v>
      </c>
      <c r="R611" s="20">
        <f t="shared" si="25"/>
        <v>-5.0091179253859597</v>
      </c>
      <c r="S611" s="20">
        <f t="shared" si="26"/>
        <v>2.6101955967039485</v>
      </c>
      <c r="T611" s="20"/>
      <c r="U611" s="20"/>
    </row>
    <row r="612" spans="16:21" x14ac:dyDescent="0.25">
      <c r="P612" s="20">
        <v>215</v>
      </c>
      <c r="Q612" s="20">
        <f t="shared" si="24"/>
        <v>-2.5589202150714598</v>
      </c>
      <c r="R612" s="20">
        <f t="shared" si="25"/>
        <v>-5.137989238194673</v>
      </c>
      <c r="S612" s="20">
        <f t="shared" si="26"/>
        <v>2.579076518902736</v>
      </c>
      <c r="T612" s="20"/>
      <c r="U612" s="20"/>
    </row>
    <row r="613" spans="16:21" x14ac:dyDescent="0.25">
      <c r="P613" s="20">
        <v>216</v>
      </c>
      <c r="Q613" s="20">
        <f t="shared" si="24"/>
        <v>-2.7181286506514781</v>
      </c>
      <c r="R613" s="20">
        <f t="shared" si="25"/>
        <v>-5.2652955620214019</v>
      </c>
      <c r="S613" s="20">
        <f t="shared" si="26"/>
        <v>2.547171875747317</v>
      </c>
      <c r="T613" s="20"/>
      <c r="U613" s="20"/>
    </row>
    <row r="614" spans="16:21" x14ac:dyDescent="0.25">
      <c r="P614" s="20">
        <v>217</v>
      </c>
      <c r="Q614" s="20">
        <f t="shared" ref="Q614:Q677" si="27">$Y$17*1.414*SIN(P614*2*3.1415/360+$AA$17*2*3.1415/360)</f>
        <v>-2.8765091667492366</v>
      </c>
      <c r="R614" s="20">
        <f t="shared" ref="R614:R677" si="28">$Y$18*1.414*SIN(P614*2*3.1415/360)</f>
        <v>-5.3909981204139301</v>
      </c>
      <c r="S614" s="20">
        <f t="shared" ref="S614:S677" si="29">$Y$19*1.414*SIN(P614*2*3.1415/360+$AA$19*2*3.1415/360)</f>
        <v>2.5144913851278496</v>
      </c>
      <c r="T614" s="20"/>
      <c r="U614" s="20"/>
    </row>
    <row r="615" spans="16:21" x14ac:dyDescent="0.25">
      <c r="P615" s="20">
        <v>218</v>
      </c>
      <c r="Q615" s="20">
        <f t="shared" si="27"/>
        <v>-3.0340135219708588</v>
      </c>
      <c r="R615" s="20">
        <f t="shared" si="28"/>
        <v>-5.5150586254137357</v>
      </c>
      <c r="S615" s="20">
        <f t="shared" si="29"/>
        <v>2.4810450012511915</v>
      </c>
      <c r="T615" s="20"/>
      <c r="U615" s="20"/>
    </row>
    <row r="616" spans="16:21" x14ac:dyDescent="0.25">
      <c r="P616" s="20">
        <v>219</v>
      </c>
      <c r="Q616" s="20">
        <f t="shared" si="27"/>
        <v>-3.1905937417937889</v>
      </c>
      <c r="R616" s="20">
        <f t="shared" si="28"/>
        <v>-5.637439289218146</v>
      </c>
      <c r="S616" s="20">
        <f t="shared" si="29"/>
        <v>2.4468429116089578</v>
      </c>
      <c r="T616" s="20"/>
      <c r="U616" s="20"/>
    </row>
    <row r="617" spans="16:21" x14ac:dyDescent="0.25">
      <c r="P617" s="20">
        <v>220</v>
      </c>
      <c r="Q617" s="20">
        <f t="shared" si="27"/>
        <v>-3.3462021331794753</v>
      </c>
      <c r="R617" s="20">
        <f t="shared" si="28"/>
        <v>-5.7581028356902175</v>
      </c>
      <c r="S617" s="20">
        <f t="shared" si="29"/>
        <v>2.411895533874477</v>
      </c>
      <c r="T617" s="20"/>
      <c r="U617" s="20"/>
    </row>
    <row r="618" spans="16:21" x14ac:dyDescent="0.25">
      <c r="P618" s="20">
        <v>221</v>
      </c>
      <c r="Q618" s="20">
        <f t="shared" si="27"/>
        <v>-3.5007912991002712</v>
      </c>
      <c r="R618" s="20">
        <f t="shared" si="28"/>
        <v>-5.877012511712735</v>
      </c>
      <c r="S618" s="20">
        <f t="shared" si="29"/>
        <v>2.3762135127296546</v>
      </c>
      <c r="T618" s="20"/>
      <c r="U618" s="20"/>
    </row>
    <row r="619" spans="16:21" x14ac:dyDescent="0.25">
      <c r="P619" s="20">
        <v>222</v>
      </c>
      <c r="Q619" s="20">
        <f t="shared" si="27"/>
        <v>-3.6543141529761431</v>
      </c>
      <c r="R619" s="20">
        <f t="shared" si="28"/>
        <v>-5.9941320983828836</v>
      </c>
      <c r="S619" s="20">
        <f t="shared" si="29"/>
        <v>2.3398077166227105</v>
      </c>
      <c r="T619" s="20"/>
      <c r="U619" s="20"/>
    </row>
    <row r="620" spans="16:21" x14ac:dyDescent="0.25">
      <c r="P620" s="20">
        <v>223</v>
      </c>
      <c r="Q620" s="20">
        <f t="shared" si="27"/>
        <v>-3.8067239330169071</v>
      </c>
      <c r="R620" s="20">
        <f t="shared" si="28"/>
        <v>-6.1094259220442666</v>
      </c>
      <c r="S620" s="20">
        <f t="shared" si="29"/>
        <v>2.3026892344577092</v>
      </c>
      <c r="T620" s="20"/>
      <c r="U620" s="20"/>
    </row>
    <row r="621" spans="16:21" x14ac:dyDescent="0.25">
      <c r="P621" s="20">
        <v>224</v>
      </c>
      <c r="Q621" s="20">
        <f t="shared" si="27"/>
        <v>-3.9579742164654284</v>
      </c>
      <c r="R621" s="20">
        <f t="shared" si="28"/>
        <v>-6.2228588651527623</v>
      </c>
      <c r="S621" s="20">
        <f t="shared" si="29"/>
        <v>2.2648693722170017</v>
      </c>
      <c r="T621" s="20"/>
      <c r="U621" s="20"/>
    </row>
    <row r="622" spans="16:21" x14ac:dyDescent="0.25">
      <c r="P622" s="20">
        <v>225</v>
      </c>
      <c r="Q622" s="20">
        <f t="shared" si="27"/>
        <v>-4.1080189337376476</v>
      </c>
      <c r="R622" s="20">
        <f t="shared" si="28"/>
        <v>-6.3343963769730713</v>
      </c>
      <c r="S622" s="20">
        <f t="shared" si="29"/>
        <v>2.2263596495174944</v>
      </c>
      <c r="T622" s="20"/>
      <c r="U622" s="20"/>
    </row>
    <row r="623" spans="16:21" x14ac:dyDescent="0.25">
      <c r="P623" s="20">
        <v>226</v>
      </c>
      <c r="Q623" s="20">
        <f t="shared" si="27"/>
        <v>-4.2568123824549797</v>
      </c>
      <c r="R623" s="20">
        <f t="shared" si="28"/>
        <v>-6.4440044841025683</v>
      </c>
      <c r="S623" s="20">
        <f t="shared" si="29"/>
        <v>2.1871717961018815</v>
      </c>
      <c r="T623" s="20"/>
      <c r="U623" s="20"/>
    </row>
    <row r="624" spans="16:21" x14ac:dyDescent="0.25">
      <c r="P624" s="20">
        <v>227</v>
      </c>
      <c r="Q624" s="20">
        <f t="shared" si="27"/>
        <v>-4.4043092413648752</v>
      </c>
      <c r="R624" s="20">
        <f t="shared" si="28"/>
        <v>-6.551649800819316</v>
      </c>
      <c r="S624" s="20">
        <f t="shared" si="29"/>
        <v>2.1473177482658592</v>
      </c>
      <c r="T624" s="20"/>
      <c r="U624" s="20"/>
    </row>
    <row r="625" spans="16:21" x14ac:dyDescent="0.25">
      <c r="P625" s="20">
        <v>228</v>
      </c>
      <c r="Q625" s="20">
        <f t="shared" si="27"/>
        <v>-4.5504645841453204</v>
      </c>
      <c r="R625" s="20">
        <f t="shared" si="28"/>
        <v>-6.6572995392511025</v>
      </c>
      <c r="S625" s="20">
        <f t="shared" si="29"/>
        <v>2.106809645222421</v>
      </c>
      <c r="T625" s="20"/>
      <c r="U625" s="20"/>
    </row>
    <row r="626" spans="16:21" x14ac:dyDescent="0.25">
      <c r="P626" s="20">
        <v>229</v>
      </c>
      <c r="Q626" s="20">
        <f t="shared" si="27"/>
        <v>-4.695233893088985</v>
      </c>
      <c r="R626" s="20">
        <f t="shared" si="28"/>
        <v>-6.7609215193623156</v>
      </c>
      <c r="S626" s="20">
        <f t="shared" si="29"/>
        <v>2.0656598254043748</v>
      </c>
      <c r="T626" s="20"/>
      <c r="U626" s="20"/>
    </row>
    <row r="627" spans="16:21" x14ac:dyDescent="0.25">
      <c r="P627" s="20">
        <v>230</v>
      </c>
      <c r="Q627" s="20">
        <f t="shared" si="27"/>
        <v>-4.8385730726629976</v>
      </c>
      <c r="R627" s="20">
        <f t="shared" si="28"/>
        <v>-6.8624841787557651</v>
      </c>
      <c r="S627" s="20">
        <f t="shared" si="29"/>
        <v>2.02388082270613</v>
      </c>
      <c r="T627" s="20"/>
      <c r="U627" s="20"/>
    </row>
    <row r="628" spans="16:21" x14ac:dyDescent="0.25">
      <c r="P628" s="20">
        <v>231</v>
      </c>
      <c r="Q628" s="20">
        <f t="shared" si="27"/>
        <v>-4.9804384629400111</v>
      </c>
      <c r="R628" s="20">
        <f t="shared" si="28"/>
        <v>-6.9619565822862697</v>
      </c>
      <c r="S628" s="20">
        <f t="shared" si="29"/>
        <v>1.9814853626660074</v>
      </c>
      <c r="T628" s="20"/>
      <c r="U628" s="20"/>
    </row>
    <row r="629" spans="16:21" x14ac:dyDescent="0.25">
      <c r="P629" s="20">
        <v>232</v>
      </c>
      <c r="Q629" s="20">
        <f t="shared" si="27"/>
        <v>-5.1207868528967504</v>
      </c>
      <c r="R629" s="20">
        <f t="shared" si="28"/>
        <v>-7.0593084314833145</v>
      </c>
      <c r="S629" s="20">
        <f t="shared" si="29"/>
        <v>1.9384863585901138</v>
      </c>
      <c r="T629" s="20"/>
      <c r="U629" s="20"/>
    </row>
    <row r="630" spans="16:21" x14ac:dyDescent="0.25">
      <c r="P630" s="20">
        <v>233</v>
      </c>
      <c r="Q630" s="20">
        <f t="shared" si="27"/>
        <v>-5.2595754935756274</v>
      </c>
      <c r="R630" s="20">
        <f t="shared" si="28"/>
        <v>-7.1545100737796439</v>
      </c>
      <c r="S630" s="20">
        <f t="shared" si="29"/>
        <v>1.8948969076190865</v>
      </c>
      <c r="T630" s="20"/>
      <c r="U630" s="20"/>
    </row>
    <row r="631" spans="16:21" x14ac:dyDescent="0.25">
      <c r="P631" s="20">
        <v>234</v>
      </c>
      <c r="Q631" s="20">
        <f t="shared" si="27"/>
        <v>-5.3967621111057911</v>
      </c>
      <c r="R631" s="20">
        <f t="shared" si="28"/>
        <v>-7.2475325115432367</v>
      </c>
      <c r="S631" s="20">
        <f t="shared" si="29"/>
        <v>1.8507302867387931</v>
      </c>
      <c r="T631" s="20"/>
      <c r="U631" s="20"/>
    </row>
    <row r="632" spans="16:21" x14ac:dyDescent="0.25">
      <c r="P632" s="20">
        <v>235</v>
      </c>
      <c r="Q632" s="20">
        <f t="shared" si="27"/>
        <v>-5.5323049195793992</v>
      </c>
      <c r="R632" s="20">
        <f t="shared" si="28"/>
        <v>-7.3383474109097433</v>
      </c>
      <c r="S632" s="20">
        <f t="shared" si="29"/>
        <v>1.8059999487362695</v>
      </c>
      <c r="T632" s="20"/>
      <c r="U632" s="20"/>
    </row>
    <row r="633" spans="16:21" x14ac:dyDescent="0.25">
      <c r="P633" s="20">
        <v>236</v>
      </c>
      <c r="Q633" s="20">
        <f t="shared" si="27"/>
        <v>-5.6661626337791899</v>
      </c>
      <c r="R633" s="20">
        <f t="shared" si="28"/>
        <v>-7.4269271104126995</v>
      </c>
      <c r="S633" s="20">
        <f t="shared" si="29"/>
        <v>1.760719518102136</v>
      </c>
      <c r="T633" s="20"/>
      <c r="U633" s="20"/>
    </row>
    <row r="634" spans="16:21" x14ac:dyDescent="0.25">
      <c r="P634" s="20">
        <v>237</v>
      </c>
      <c r="Q634" s="20">
        <f t="shared" si="27"/>
        <v>-5.7982944817537181</v>
      </c>
      <c r="R634" s="20">
        <f t="shared" si="28"/>
        <v>-7.5132446294090505</v>
      </c>
      <c r="S634" s="20">
        <f t="shared" si="29"/>
        <v>1.714902786880655</v>
      </c>
      <c r="T634" s="20"/>
      <c r="U634" s="20"/>
    </row>
    <row r="635" spans="16:21" x14ac:dyDescent="0.25">
      <c r="P635" s="20">
        <v>238</v>
      </c>
      <c r="Q635" s="20">
        <f t="shared" si="27"/>
        <v>-5.9286602172360494</v>
      </c>
      <c r="R635" s="20">
        <f t="shared" si="28"/>
        <v>-7.5972736762971573</v>
      </c>
      <c r="S635" s="20">
        <f t="shared" si="29"/>
        <v>1.6685637104688262</v>
      </c>
      <c r="T635" s="20"/>
      <c r="U635" s="20"/>
    </row>
    <row r="636" spans="16:21" x14ac:dyDescent="0.25">
      <c r="P636" s="20">
        <v>239</v>
      </c>
      <c r="Q636" s="20">
        <f t="shared" si="27"/>
        <v>-6.0572201319025449</v>
      </c>
      <c r="R636" s="20">
        <f t="shared" si="28"/>
        <v>-7.6789886565250738</v>
      </c>
      <c r="S636" s="20">
        <f t="shared" si="29"/>
        <v>1.6217164033656513</v>
      </c>
      <c r="T636" s="20"/>
      <c r="U636" s="20"/>
    </row>
    <row r="637" spans="16:21" x14ac:dyDescent="0.25">
      <c r="P637" s="20">
        <v>240</v>
      </c>
      <c r="Q637" s="20">
        <f t="shared" si="27"/>
        <v>-6.1839350674675915</v>
      </c>
      <c r="R637" s="20">
        <f t="shared" si="28"/>
        <v>-7.758364680386368</v>
      </c>
      <c r="S637" s="20">
        <f t="shared" si="29"/>
        <v>1.5743751348730093</v>
      </c>
      <c r="T637" s="20"/>
      <c r="U637" s="20"/>
    </row>
    <row r="638" spans="16:21" x14ac:dyDescent="0.25">
      <c r="P638" s="20">
        <v>241</v>
      </c>
      <c r="Q638" s="20">
        <f t="shared" si="27"/>
        <v>-6.3087664276109479</v>
      </c>
      <c r="R638" s="20">
        <f t="shared" si="28"/>
        <v>-7.8353775706013655</v>
      </c>
      <c r="S638" s="20">
        <f t="shared" si="29"/>
        <v>1.5265543247493207</v>
      </c>
      <c r="T638" s="20"/>
      <c r="U638" s="20"/>
    </row>
    <row r="639" spans="16:21" x14ac:dyDescent="0.25">
      <c r="P639" s="20">
        <v>242</v>
      </c>
      <c r="Q639" s="20">
        <f t="shared" si="27"/>
        <v>-6.4316761897338779</v>
      </c>
      <c r="R639" s="20">
        <f t="shared" si="28"/>
        <v>-7.9100038696813479</v>
      </c>
      <c r="S639" s="20">
        <f t="shared" si="29"/>
        <v>1.4782685388174097</v>
      </c>
      <c r="T639" s="20"/>
      <c r="U639" s="20"/>
    </row>
    <row r="640" spans="16:21" x14ac:dyDescent="0.25">
      <c r="P640" s="20">
        <v>243</v>
      </c>
      <c r="Q640" s="20">
        <f t="shared" si="27"/>
        <v>-6.5526269165404418</v>
      </c>
      <c r="R640" s="20">
        <f t="shared" si="28"/>
        <v>-7.9822208470734672</v>
      </c>
      <c r="S640" s="20">
        <f t="shared" si="29"/>
        <v>1.4295324845278994</v>
      </c>
      <c r="T640" s="20"/>
      <c r="U640" s="20"/>
    </row>
    <row r="641" spans="16:21" x14ac:dyDescent="0.25">
      <c r="P641" s="20">
        <v>244</v>
      </c>
      <c r="Q641" s="20">
        <f t="shared" si="27"/>
        <v>-6.671581767440693</v>
      </c>
      <c r="R641" s="20">
        <f t="shared" si="28"/>
        <v>-8.0520065060843447</v>
      </c>
      <c r="S641" s="20">
        <f t="shared" si="29"/>
        <v>1.3803610064794061</v>
      </c>
      <c r="T641" s="20"/>
      <c r="U641" s="20"/>
    </row>
    <row r="642" spans="16:21" x14ac:dyDescent="0.25">
      <c r="P642" s="20">
        <v>245</v>
      </c>
      <c r="Q642" s="20">
        <f t="shared" si="27"/>
        <v>-6.7885045097719132</v>
      </c>
      <c r="R642" s="20">
        <f t="shared" si="28"/>
        <v>-8.1193395905800259</v>
      </c>
      <c r="S642" s="20">
        <f t="shared" si="29"/>
        <v>1.3307690818970355</v>
      </c>
      <c r="T642" s="20"/>
      <c r="U642" s="20"/>
    </row>
    <row r="643" spans="16:21" x14ac:dyDescent="0.25">
      <c r="P643" s="20">
        <v>246</v>
      </c>
      <c r="Q643" s="20">
        <f t="shared" si="27"/>
        <v>-6.903359529834856</v>
      </c>
      <c r="R643" s="20">
        <f t="shared" si="28"/>
        <v>-8.1841995914604606</v>
      </c>
      <c r="S643" s="20">
        <f t="shared" si="29"/>
        <v>1.2807718160704171</v>
      </c>
      <c r="T643" s="20"/>
      <c r="U643" s="20"/>
    </row>
    <row r="644" spans="16:21" x14ac:dyDescent="0.25">
      <c r="P644" s="20">
        <v>247</v>
      </c>
      <c r="Q644" s="20">
        <f t="shared" si="27"/>
        <v>-7.0161118437413519</v>
      </c>
      <c r="R644" s="20">
        <f t="shared" si="28"/>
        <v>-8.2465667529063875</v>
      </c>
      <c r="S644" s="20">
        <f t="shared" si="29"/>
        <v>1.2303844377527695</v>
      </c>
      <c r="T644" s="20"/>
      <c r="U644" s="20"/>
    </row>
    <row r="645" spans="16:21" x14ac:dyDescent="0.25">
      <c r="P645" s="20">
        <v>248</v>
      </c>
      <c r="Q645" s="20">
        <f t="shared" si="27"/>
        <v>-7.1267271080701189</v>
      </c>
      <c r="R645" s="20">
        <f t="shared" si="28"/>
        <v>-8.3064220783967997</v>
      </c>
      <c r="S645" s="20">
        <f t="shared" si="29"/>
        <v>1.1796222945223462</v>
      </c>
      <c r="T645" s="20"/>
      <c r="U645" s="20"/>
    </row>
    <row r="646" spans="16:21" x14ac:dyDescent="0.25">
      <c r="P646" s="20">
        <v>249</v>
      </c>
      <c r="Q646" s="20">
        <f t="shared" si="27"/>
        <v>-7.2351716303274793</v>
      </c>
      <c r="R646" s="20">
        <f t="shared" si="28"/>
        <v>-8.3637473364951251</v>
      </c>
      <c r="S646" s="20">
        <f t="shared" si="29"/>
        <v>1.1285008481076901</v>
      </c>
      <c r="T646" s="20"/>
      <c r="U646" s="20"/>
    </row>
    <row r="647" spans="16:21" x14ac:dyDescent="0.25">
      <c r="P647" s="20">
        <v>250</v>
      </c>
      <c r="Q647" s="20">
        <f t="shared" si="27"/>
        <v>-7.34141237920982</v>
      </c>
      <c r="R647" s="20">
        <f t="shared" si="28"/>
        <v>-8.4185250664023723</v>
      </c>
      <c r="S647" s="20">
        <f t="shared" si="29"/>
        <v>1.0770356696781194</v>
      </c>
      <c r="T647" s="20"/>
      <c r="U647" s="20"/>
    </row>
    <row r="648" spans="16:21" x14ac:dyDescent="0.25">
      <c r="P648" s="20">
        <v>251</v>
      </c>
      <c r="Q648" s="20">
        <f t="shared" si="27"/>
        <v>-7.4454169946646536</v>
      </c>
      <c r="R648" s="20">
        <f t="shared" si="28"/>
        <v>-8.4707385832755424</v>
      </c>
      <c r="S648" s="20">
        <f t="shared" si="29"/>
        <v>1.0252424351008775</v>
      </c>
      <c r="T648" s="20"/>
      <c r="U648" s="20"/>
    </row>
    <row r="649" spans="16:21" x14ac:dyDescent="0.25">
      <c r="P649" s="20">
        <v>252</v>
      </c>
      <c r="Q649" s="20">
        <f t="shared" si="27"/>
        <v>-7.5471537977472147</v>
      </c>
      <c r="R649" s="20">
        <f t="shared" si="28"/>
        <v>-8.5203719833096958</v>
      </c>
      <c r="S649" s="20">
        <f t="shared" si="29"/>
        <v>0.97313692016639519</v>
      </c>
      <c r="T649" s="20"/>
      <c r="U649" s="20"/>
    </row>
    <row r="650" spans="16:21" x14ac:dyDescent="0.25">
      <c r="P650" s="20">
        <v>253</v>
      </c>
      <c r="Q650" s="20">
        <f t="shared" si="27"/>
        <v>-7.6465918002696158</v>
      </c>
      <c r="R650" s="20">
        <f t="shared" si="28"/>
        <v>-8.5674101485821232</v>
      </c>
      <c r="S650" s="20">
        <f t="shared" si="29"/>
        <v>0.9207349957831138</v>
      </c>
      <c r="T650" s="20"/>
      <c r="U650" s="20"/>
    </row>
    <row r="651" spans="16:21" x14ac:dyDescent="0.25">
      <c r="P651" s="20">
        <v>254</v>
      </c>
      <c r="Q651" s="20">
        <f t="shared" si="27"/>
        <v>-7.7437007142395853</v>
      </c>
      <c r="R651" s="20">
        <f t="shared" si="28"/>
        <v>-8.6118387516571353</v>
      </c>
      <c r="S651" s="20">
        <f t="shared" si="29"/>
        <v>0.8680526231433392</v>
      </c>
      <c r="T651" s="20"/>
      <c r="U651" s="20"/>
    </row>
    <row r="652" spans="16:21" x14ac:dyDescent="0.25">
      <c r="P652" s="20">
        <v>255</v>
      </c>
      <c r="Q652" s="20">
        <f t="shared" si="27"/>
        <v>-7.8384509610859405</v>
      </c>
      <c r="R652" s="20">
        <f t="shared" si="28"/>
        <v>-8.6536442599500827</v>
      </c>
      <c r="S652" s="20">
        <f t="shared" si="29"/>
        <v>0.81510584886159387</v>
      </c>
      <c r="T652" s="20"/>
      <c r="U652" s="20"/>
    </row>
    <row r="653" spans="16:21" x14ac:dyDescent="0.25">
      <c r="P653" s="20">
        <v>256</v>
      </c>
      <c r="Q653" s="20">
        <f t="shared" si="27"/>
        <v>-7.9308136806679768</v>
      </c>
      <c r="R653" s="20">
        <f t="shared" si="28"/>
        <v>-8.6928139398492661</v>
      </c>
      <c r="S653" s="20">
        <f t="shared" si="29"/>
        <v>0.76191080008695133</v>
      </c>
      <c r="T653" s="20"/>
      <c r="U653" s="20"/>
    </row>
    <row r="654" spans="16:21" x14ac:dyDescent="0.25">
      <c r="P654" s="20">
        <v>257</v>
      </c>
      <c r="Q654" s="20">
        <f t="shared" si="27"/>
        <v>-8.0207607400660255</v>
      </c>
      <c r="R654" s="20">
        <f t="shared" si="28"/>
        <v>-8.729335860594496</v>
      </c>
      <c r="S654" s="20">
        <f t="shared" si="29"/>
        <v>0.70848367959084013</v>
      </c>
      <c r="T654" s="20"/>
      <c r="U654" s="20"/>
    </row>
    <row r="655" spans="16:21" x14ac:dyDescent="0.25">
      <c r="P655" s="20">
        <v>258</v>
      </c>
      <c r="Q655" s="20">
        <f t="shared" si="27"/>
        <v>-8.1082647421505119</v>
      </c>
      <c r="R655" s="20">
        <f t="shared" si="28"/>
        <v>-8.7631988979110922</v>
      </c>
      <c r="S655" s="20">
        <f t="shared" si="29"/>
        <v>0.65484076083181364</v>
      </c>
      <c r="T655" s="20"/>
      <c r="U655" s="20"/>
    </row>
    <row r="656" spans="16:21" x14ac:dyDescent="0.25">
      <c r="P656" s="20">
        <v>259</v>
      </c>
      <c r="Q656" s="20">
        <f t="shared" si="27"/>
        <v>-8.1932990339268876</v>
      </c>
      <c r="R656" s="20">
        <f t="shared" si="28"/>
        <v>-8.7943927373982618</v>
      </c>
      <c r="S656" s="20">
        <f t="shared" si="29"/>
        <v>0.6009983829987896</v>
      </c>
      <c r="T656" s="20"/>
      <c r="U656" s="20"/>
    </row>
    <row r="657" spans="16:21" x14ac:dyDescent="0.25">
      <c r="P657" s="20">
        <v>260</v>
      </c>
      <c r="Q657" s="20">
        <f t="shared" si="27"/>
        <v>-8.2758377146539193</v>
      </c>
      <c r="R657" s="20">
        <f t="shared" si="28"/>
        <v>-8.8229078776707635</v>
      </c>
      <c r="S657" s="20">
        <f t="shared" si="29"/>
        <v>0.54697294603426816</v>
      </c>
      <c r="T657" s="20"/>
      <c r="U657" s="20"/>
    </row>
    <row r="658" spans="16:21" x14ac:dyDescent="0.25">
      <c r="P658" s="20">
        <v>261</v>
      </c>
      <c r="Q658" s="20">
        <f t="shared" si="27"/>
        <v>-8.3558556437328395</v>
      </c>
      <c r="R658" s="20">
        <f t="shared" si="28"/>
        <v>-8.8487356332529608</v>
      </c>
      <c r="S658" s="20">
        <f t="shared" si="29"/>
        <v>0.49278090563904531</v>
      </c>
      <c r="T658" s="20"/>
      <c r="U658" s="20"/>
    </row>
    <row r="659" spans="16:21" x14ac:dyDescent="0.25">
      <c r="P659" s="20">
        <v>262</v>
      </c>
      <c r="Q659" s="20">
        <f t="shared" si="27"/>
        <v>-8.4333284483649535</v>
      </c>
      <c r="R659" s="20">
        <f t="shared" si="28"/>
        <v>-8.8718681372243449</v>
      </c>
      <c r="S659" s="20">
        <f t="shared" si="29"/>
        <v>0.43843876825994266</v>
      </c>
      <c r="T659" s="20"/>
      <c r="U659" s="20"/>
    </row>
    <row r="660" spans="16:21" x14ac:dyDescent="0.25">
      <c r="P660" s="20">
        <v>263</v>
      </c>
      <c r="Q660" s="20">
        <f t="shared" si="27"/>
        <v>-8.5082325309754125</v>
      </c>
      <c r="R660" s="20">
        <f t="shared" si="28"/>
        <v>-8.8922983436157335</v>
      </c>
      <c r="S660" s="20">
        <f t="shared" si="29"/>
        <v>0.38396308606208018</v>
      </c>
      <c r="T660" s="20"/>
      <c r="U660" s="20"/>
    </row>
    <row r="661" spans="16:21" x14ac:dyDescent="0.25">
      <c r="P661" s="20">
        <v>264</v>
      </c>
      <c r="Q661" s="20">
        <f t="shared" si="27"/>
        <v>-8.5805450764008171</v>
      </c>
      <c r="R661" s="20">
        <f t="shared" si="28"/>
        <v>-8.9100200295554082</v>
      </c>
      <c r="S661" s="20">
        <f t="shared" si="29"/>
        <v>0.3293704518872243</v>
      </c>
      <c r="T661" s="20"/>
      <c r="U661" s="20"/>
    </row>
    <row r="662" spans="16:21" x14ac:dyDescent="0.25">
      <c r="P662" s="20">
        <v>265</v>
      </c>
      <c r="Q662" s="20">
        <f t="shared" si="27"/>
        <v>-8.6502440588385419</v>
      </c>
      <c r="R662" s="20">
        <f t="shared" si="28"/>
        <v>-8.9250277971645602</v>
      </c>
      <c r="S662" s="20">
        <f t="shared" si="29"/>
        <v>0.27467749419974508</v>
      </c>
      <c r="T662" s="20"/>
      <c r="U662" s="20"/>
    </row>
    <row r="663" spans="16:21" x14ac:dyDescent="0.25">
      <c r="P663" s="20">
        <v>266</v>
      </c>
      <c r="Q663" s="20">
        <f t="shared" si="27"/>
        <v>-8.7173082485556108</v>
      </c>
      <c r="R663" s="20">
        <f t="shared" si="28"/>
        <v>-8.9373170752014346</v>
      </c>
      <c r="S663" s="20">
        <f t="shared" si="29"/>
        <v>0.21990087202172393</v>
      </c>
      <c r="T663" s="20"/>
      <c r="U663" s="20"/>
    </row>
    <row r="664" spans="16:21" x14ac:dyDescent="0.25">
      <c r="P664" s="20">
        <v>267</v>
      </c>
      <c r="Q664" s="20">
        <f t="shared" si="27"/>
        <v>-8.7817172183550927</v>
      </c>
      <c r="R664" s="20">
        <f t="shared" si="28"/>
        <v>-8.9468841204536869</v>
      </c>
      <c r="S664" s="20">
        <f t="shared" si="29"/>
        <v>0.16505726985875349</v>
      </c>
      <c r="T664" s="20"/>
      <c r="U664" s="20"/>
    </row>
    <row r="665" spans="16:21" x14ac:dyDescent="0.25">
      <c r="P665" s="20">
        <v>268</v>
      </c>
      <c r="Q665" s="20">
        <f t="shared" si="27"/>
        <v>-8.8434513497980607</v>
      </c>
      <c r="R665" s="20">
        <f t="shared" si="28"/>
        <v>-8.9537260188785446</v>
      </c>
      <c r="S665" s="20">
        <f t="shared" si="29"/>
        <v>0.11016339261797517</v>
      </c>
      <c r="T665" s="20"/>
      <c r="U665" s="20"/>
    </row>
    <row r="666" spans="16:21" x14ac:dyDescent="0.25">
      <c r="P666" s="20">
        <v>269</v>
      </c>
      <c r="Q666" s="20">
        <f t="shared" si="27"/>
        <v>-8.9024918391792056</v>
      </c>
      <c r="R666" s="20">
        <f t="shared" si="28"/>
        <v>-8.9578406864903961</v>
      </c>
      <c r="S666" s="20">
        <f t="shared" si="29"/>
        <v>5.5235960519902851E-2</v>
      </c>
      <c r="T666" s="20"/>
      <c r="U666" s="20"/>
    </row>
    <row r="667" spans="16:21" x14ac:dyDescent="0.25">
      <c r="P667" s="20">
        <v>270</v>
      </c>
      <c r="Q667" s="20">
        <f t="shared" si="27"/>
        <v>-8.9588207032542861</v>
      </c>
      <c r="R667" s="20">
        <f t="shared" si="28"/>
        <v>-8.9592268699955522</v>
      </c>
      <c r="S667" s="20">
        <f t="shared" si="29"/>
        <v>2.9170400558209538E-4</v>
      </c>
      <c r="T667" s="20"/>
      <c r="U667" s="20"/>
    </row>
    <row r="668" spans="16:21" x14ac:dyDescent="0.25">
      <c r="P668" s="20">
        <v>271</v>
      </c>
      <c r="Q668" s="20">
        <f t="shared" si="27"/>
        <v>-9.0124207847176834</v>
      </c>
      <c r="R668" s="20">
        <f t="shared" si="28"/>
        <v>-8.9578841471739974</v>
      </c>
      <c r="S668" s="20">
        <f t="shared" si="29"/>
        <v>-5.4652641359366386E-2</v>
      </c>
      <c r="T668" s="20"/>
      <c r="U668" s="20"/>
    </row>
    <row r="669" spans="16:21" x14ac:dyDescent="0.25">
      <c r="P669" s="20">
        <v>272</v>
      </c>
      <c r="Q669" s="20">
        <f t="shared" si="27"/>
        <v>-9.0632757574283556</v>
      </c>
      <c r="R669" s="20">
        <f t="shared" si="28"/>
        <v>-8.9538129270079843</v>
      </c>
      <c r="S669" s="20">
        <f t="shared" si="29"/>
        <v>-0.10958033998224757</v>
      </c>
      <c r="T669" s="20"/>
      <c r="U669" s="20"/>
    </row>
    <row r="670" spans="16:21" x14ac:dyDescent="0.25">
      <c r="P670" s="20">
        <v>273</v>
      </c>
      <c r="Q670" s="20">
        <f t="shared" si="27"/>
        <v>-9.1113701313826798</v>
      </c>
      <c r="R670" s="20">
        <f t="shared" si="28"/>
        <v>-8.9470144495574662</v>
      </c>
      <c r="S670" s="20">
        <f t="shared" si="29"/>
        <v>-0.16447466134084299</v>
      </c>
      <c r="T670" s="20"/>
      <c r="U670" s="20"/>
    </row>
    <row r="671" spans="16:21" x14ac:dyDescent="0.25">
      <c r="P671" s="20">
        <v>274</v>
      </c>
      <c r="Q671" s="20">
        <f t="shared" si="27"/>
        <v>-9.1566892574325411</v>
      </c>
      <c r="R671" s="20">
        <f t="shared" si="28"/>
        <v>-8.9374907855823871</v>
      </c>
      <c r="S671" s="20">
        <f t="shared" si="29"/>
        <v>-0.21931888507936137</v>
      </c>
      <c r="T671" s="20"/>
      <c r="U671" s="20"/>
    </row>
    <row r="672" spans="16:21" x14ac:dyDescent="0.25">
      <c r="P672" s="20">
        <v>275</v>
      </c>
      <c r="Q672" s="20">
        <f t="shared" si="27"/>
        <v>-9.1992193317473667</v>
      </c>
      <c r="R672" s="20">
        <f t="shared" si="28"/>
        <v>-8.9252448359119452</v>
      </c>
      <c r="S672" s="20">
        <f t="shared" si="29"/>
        <v>-0.27409630610133456</v>
      </c>
      <c r="T672" s="20"/>
      <c r="U672" s="20"/>
    </row>
    <row r="673" spans="16:21" x14ac:dyDescent="0.25">
      <c r="P673" s="20">
        <v>276</v>
      </c>
      <c r="Q673" s="20">
        <f t="shared" si="27"/>
        <v>-9.2389474000186471</v>
      </c>
      <c r="R673" s="20">
        <f t="shared" si="28"/>
        <v>-8.910280330561017</v>
      </c>
      <c r="S673" s="20">
        <f t="shared" si="29"/>
        <v>-0.32879023965785142</v>
      </c>
      <c r="T673" s="20"/>
      <c r="U673" s="20"/>
    </row>
    <row r="674" spans="16:21" x14ac:dyDescent="0.25">
      <c r="P674" s="20">
        <v>277</v>
      </c>
      <c r="Q674" s="20">
        <f t="shared" si="27"/>
        <v>-9.2758613614057115</v>
      </c>
      <c r="R674" s="20">
        <f t="shared" si="28"/>
        <v>-8.8926018275940351</v>
      </c>
      <c r="S674" s="20">
        <f t="shared" si="29"/>
        <v>-0.38338402642958069</v>
      </c>
      <c r="T674" s="20"/>
      <c r="U674" s="20"/>
    </row>
    <row r="675" spans="16:21" x14ac:dyDescent="0.25">
      <c r="P675" s="20">
        <v>278</v>
      </c>
      <c r="Q675" s="20">
        <f t="shared" si="27"/>
        <v>-9.3099499722215562</v>
      </c>
      <c r="R675" s="20">
        <f t="shared" si="28"/>
        <v>-8.8722147117366337</v>
      </c>
      <c r="S675" s="20">
        <f t="shared" si="29"/>
        <v>-0.43786103760109168</v>
      </c>
      <c r="T675" s="20"/>
      <c r="U675" s="20"/>
    </row>
    <row r="676" spans="16:21" x14ac:dyDescent="0.25">
      <c r="P676" s="20">
        <v>279</v>
      </c>
      <c r="Q676" s="20">
        <f t="shared" si="27"/>
        <v>-9.3412028493575576</v>
      </c>
      <c r="R676" s="20">
        <f t="shared" si="28"/>
        <v>-8.8491251927355101</v>
      </c>
      <c r="S676" s="20">
        <f t="shared" si="29"/>
        <v>-0.49220467992581279</v>
      </c>
      <c r="T676" s="20"/>
      <c r="U676" s="20"/>
    </row>
    <row r="677" spans="16:21" x14ac:dyDescent="0.25">
      <c r="P677" s="20">
        <v>280</v>
      </c>
      <c r="Q677" s="20">
        <f t="shared" si="27"/>
        <v>-9.3696104734461052</v>
      </c>
      <c r="R677" s="20">
        <f t="shared" si="28"/>
        <v>-8.8233403034669795</v>
      </c>
      <c r="S677" s="20">
        <f t="shared" si="29"/>
        <v>-0.54639840078023827</v>
      </c>
      <c r="T677" s="20"/>
      <c r="U677" s="20"/>
    </row>
    <row r="678" spans="16:21" x14ac:dyDescent="0.25">
      <c r="P678" s="20">
        <v>281</v>
      </c>
      <c r="Q678" s="20">
        <f t="shared" ref="Q678:Q741" si="30">$Y$17*1.414*SIN(P678*2*3.1415/360+$AA$17*2*3.1415/360)</f>
        <v>-9.395164191760097</v>
      </c>
      <c r="R678" s="20">
        <f t="shared" ref="R678:R741" si="31">$Y$18*1.414*SIN(P678*2*3.1415/360)</f>
        <v>-8.7948678977948269</v>
      </c>
      <c r="S678" s="20">
        <f t="shared" ref="S678:S741" si="32">$Y$19*1.414*SIN(P678*2*3.1415/360+$AA$19*2*3.1415/360)</f>
        <v>-0.60042569320569239</v>
      </c>
      <c r="T678" s="20"/>
      <c r="U678" s="20"/>
    </row>
    <row r="679" spans="16:21" x14ac:dyDescent="0.25">
      <c r="P679" s="20">
        <v>282</v>
      </c>
      <c r="Q679" s="20">
        <f t="shared" si="30"/>
        <v>-9.4178562208485062</v>
      </c>
      <c r="R679" s="20">
        <f t="shared" si="31"/>
        <v>-8.7637166481780877</v>
      </c>
      <c r="S679" s="20">
        <f t="shared" si="32"/>
        <v>-0.65427010093621307</v>
      </c>
      <c r="T679" s="20"/>
      <c r="U679" s="20"/>
    </row>
    <row r="680" spans="16:21" x14ac:dyDescent="0.25">
      <c r="P680" s="20">
        <v>283</v>
      </c>
      <c r="Q680" s="20">
        <f t="shared" si="30"/>
        <v>-9.4376796489071548</v>
      </c>
      <c r="R680" s="20">
        <f t="shared" si="31"/>
        <v>-8.7298960430294699</v>
      </c>
      <c r="S680" s="20">
        <f t="shared" si="32"/>
        <v>-0.70791522341102109</v>
      </c>
      <c r="T680" s="20"/>
      <c r="U680" s="20"/>
    </row>
    <row r="681" spans="16:21" x14ac:dyDescent="0.25">
      <c r="P681" s="20">
        <v>284</v>
      </c>
      <c r="Q681" s="20">
        <f t="shared" si="30"/>
        <v>-9.4546284378839811</v>
      </c>
      <c r="R681" s="20">
        <f t="shared" si="31"/>
        <v>-8.6934163838252942</v>
      </c>
      <c r="S681" s="20">
        <f t="shared" si="32"/>
        <v>-0.7613447207699543</v>
      </c>
      <c r="T681" s="20"/>
      <c r="U681" s="20"/>
    </row>
    <row r="682" spans="16:21" x14ac:dyDescent="0.25">
      <c r="P682" s="20">
        <v>285</v>
      </c>
      <c r="Q682" s="20">
        <f t="shared" si="30"/>
        <v>-9.4686974253181937</v>
      </c>
      <c r="R682" s="20">
        <f t="shared" si="31"/>
        <v>-8.6542887819677112</v>
      </c>
      <c r="S682" s="20">
        <f t="shared" si="32"/>
        <v>-0.81454231883049744</v>
      </c>
      <c r="T682" s="20"/>
      <c r="U682" s="20"/>
    </row>
    <row r="683" spans="16:21" x14ac:dyDescent="0.25">
      <c r="P683" s="20">
        <v>286</v>
      </c>
      <c r="Q683" s="20">
        <f t="shared" si="30"/>
        <v>-9.4798823259126976</v>
      </c>
      <c r="R683" s="20">
        <f t="shared" si="31"/>
        <v>-8.6125251554002968</v>
      </c>
      <c r="S683" s="20">
        <f t="shared" si="32"/>
        <v>-0.8674918140447222</v>
      </c>
      <c r="T683" s="20"/>
      <c r="U683" s="20"/>
    </row>
    <row r="684" spans="16:21" x14ac:dyDescent="0.25">
      <c r="P684" s="20">
        <v>287</v>
      </c>
      <c r="Q684" s="20">
        <f t="shared" si="30"/>
        <v>-9.4881797328393844</v>
      </c>
      <c r="R684" s="20">
        <f t="shared" si="31"/>
        <v>-8.5681382249779237</v>
      </c>
      <c r="S684" s="20">
        <f t="shared" si="32"/>
        <v>-0.92017707843478191</v>
      </c>
      <c r="T684" s="20"/>
      <c r="U684" s="20"/>
    </row>
    <row r="685" spans="16:21" x14ac:dyDescent="0.25">
      <c r="P685" s="20">
        <v>288</v>
      </c>
      <c r="Q685" s="20">
        <f t="shared" si="30"/>
        <v>-9.4935871187767997</v>
      </c>
      <c r="R685" s="20">
        <f t="shared" si="31"/>
        <v>-8.521141510592086</v>
      </c>
      <c r="S685" s="20">
        <f t="shared" si="32"/>
        <v>-0.97258206450535856</v>
      </c>
      <c r="T685" s="20"/>
      <c r="U685" s="20"/>
    </row>
    <row r="686" spans="16:21" x14ac:dyDescent="0.25">
      <c r="P686" s="20">
        <v>289</v>
      </c>
      <c r="Q686" s="20">
        <f t="shared" si="30"/>
        <v>-9.4961028366799543</v>
      </c>
      <c r="R686" s="20">
        <f t="shared" si="31"/>
        <v>-8.4715493270528892</v>
      </c>
      <c r="S686" s="20">
        <f t="shared" si="32"/>
        <v>-1.0246908101315715</v>
      </c>
      <c r="T686" s="20"/>
      <c r="U686" s="20"/>
    </row>
    <row r="687" spans="16:21" x14ac:dyDescent="0.25">
      <c r="P687" s="20">
        <v>290</v>
      </c>
      <c r="Q687" s="20">
        <f t="shared" si="30"/>
        <v>-9.4957261202820078</v>
      </c>
      <c r="R687" s="20">
        <f t="shared" si="31"/>
        <v>-8.4193767797288324</v>
      </c>
      <c r="S687" s="20">
        <f t="shared" si="32"/>
        <v>-1.0764874434209475</v>
      </c>
      <c r="T687" s="20"/>
      <c r="U687" s="20"/>
    </row>
    <row r="688" spans="16:21" x14ac:dyDescent="0.25">
      <c r="P688" s="20">
        <v>291</v>
      </c>
      <c r="Q688" s="20">
        <f t="shared" si="30"/>
        <v>-9.4924570843276559</v>
      </c>
      <c r="R688" s="20">
        <f t="shared" si="31"/>
        <v>-8.3646397599458702</v>
      </c>
      <c r="S688" s="20">
        <f t="shared" si="32"/>
        <v>-1.1279561875478288</v>
      </c>
      <c r="T688" s="20"/>
      <c r="U688" s="20"/>
    </row>
    <row r="689" spans="16:21" x14ac:dyDescent="0.25">
      <c r="P689" s="20">
        <v>292</v>
      </c>
      <c r="Q689" s="20">
        <f t="shared" si="30"/>
        <v>-9.4862967245381835</v>
      </c>
      <c r="R689" s="20">
        <f t="shared" si="31"/>
        <v>-8.3073549401470359</v>
      </c>
      <c r="S689" s="20">
        <f t="shared" si="32"/>
        <v>-1.1790813655588925</v>
      </c>
      <c r="T689" s="20"/>
      <c r="U689" s="20"/>
    </row>
    <row r="690" spans="16:21" x14ac:dyDescent="0.25">
      <c r="P690" s="20">
        <v>293</v>
      </c>
      <c r="Q690" s="20">
        <f t="shared" si="30"/>
        <v>-9.4772469173081753</v>
      </c>
      <c r="R690" s="20">
        <f t="shared" si="31"/>
        <v>-8.2475397688141481</v>
      </c>
      <c r="S690" s="20">
        <f t="shared" si="32"/>
        <v>-1.2298474051482071</v>
      </c>
      <c r="T690" s="20"/>
      <c r="U690" s="20"/>
    </row>
    <row r="691" spans="16:21" x14ac:dyDescent="0.25">
      <c r="P691" s="20">
        <v>294</v>
      </c>
      <c r="Q691" s="20">
        <f t="shared" si="30"/>
        <v>-9.4653104191339903</v>
      </c>
      <c r="R691" s="20">
        <f t="shared" si="31"/>
        <v>-8.1852124651531604</v>
      </c>
      <c r="S691" s="20">
        <f t="shared" si="32"/>
        <v>-1.2802388434004282</v>
      </c>
      <c r="T691" s="20"/>
      <c r="U691" s="20"/>
    </row>
    <row r="692" spans="16:21" x14ac:dyDescent="0.25">
      <c r="P692" s="20">
        <v>295</v>
      </c>
      <c r="Q692" s="20">
        <f t="shared" si="30"/>
        <v>-9.4504908657741407</v>
      </c>
      <c r="R692" s="20">
        <f t="shared" si="31"/>
        <v>-8.1203920135447198</v>
      </c>
      <c r="S692" s="20">
        <f t="shared" si="32"/>
        <v>-1.3302403315006879</v>
      </c>
      <c r="T692" s="20"/>
      <c r="U692" s="20"/>
    </row>
    <row r="693" spans="16:21" x14ac:dyDescent="0.25">
      <c r="P693" s="20">
        <v>296</v>
      </c>
      <c r="Q693" s="20">
        <f t="shared" si="30"/>
        <v>-9.432792771141882</v>
      </c>
      <c r="R693" s="20">
        <f t="shared" si="31"/>
        <v>-8.0530981577617133</v>
      </c>
      <c r="S693" s="20">
        <f t="shared" si="32"/>
        <v>-1.3798366394096899</v>
      </c>
      <c r="T693" s="20"/>
      <c r="U693" s="20"/>
    </row>
    <row r="694" spans="16:21" x14ac:dyDescent="0.25">
      <c r="P694" s="20">
        <v>297</v>
      </c>
      <c r="Q694" s="20">
        <f t="shared" si="30"/>
        <v>-9.4122215259303097</v>
      </c>
      <c r="R694" s="20">
        <f t="shared" si="31"/>
        <v>-7.9833513949554504</v>
      </c>
      <c r="S694" s="20">
        <f t="shared" si="32"/>
        <v>-1.4290126605026805</v>
      </c>
      <c r="T694" s="20"/>
      <c r="U694" s="20"/>
    </row>
    <row r="695" spans="16:21" x14ac:dyDescent="0.25">
      <c r="P695" s="20">
        <v>298</v>
      </c>
      <c r="Q695" s="20">
        <f t="shared" si="30"/>
        <v>-9.3887833959703944</v>
      </c>
      <c r="R695" s="20">
        <f t="shared" si="31"/>
        <v>-7.9111729694124149</v>
      </c>
      <c r="S695" s="20">
        <f t="shared" si="32"/>
        <v>-1.4777534161707873</v>
      </c>
      <c r="T695" s="20"/>
      <c r="U695" s="20"/>
    </row>
    <row r="696" spans="16:21" x14ac:dyDescent="0.25">
      <c r="P696" s="20">
        <v>299</v>
      </c>
      <c r="Q696" s="20">
        <f t="shared" si="30"/>
        <v>-9.3624855203224655</v>
      </c>
      <c r="R696" s="20">
        <f t="shared" si="31"/>
        <v>-7.8365848660834247</v>
      </c>
      <c r="S696" s="20">
        <f t="shared" si="32"/>
        <v>-1.5260440603833827</v>
      </c>
      <c r="T696" s="20"/>
      <c r="U696" s="20"/>
    </row>
    <row r="697" spans="16:21" x14ac:dyDescent="0.25">
      <c r="P697" s="20">
        <v>300</v>
      </c>
      <c r="Q697" s="20">
        <f t="shared" si="30"/>
        <v>-9.333335909101713</v>
      </c>
      <c r="R697" s="20">
        <f t="shared" si="31"/>
        <v>-7.7596098038872032</v>
      </c>
      <c r="S697" s="20">
        <f t="shared" si="32"/>
        <v>-1.5738698842100618</v>
      </c>
      <c r="T697" s="20"/>
      <c r="U697" s="20"/>
    </row>
    <row r="698" spans="16:21" x14ac:dyDescent="0.25">
      <c r="P698" s="20">
        <v>301</v>
      </c>
      <c r="Q698" s="20">
        <f t="shared" si="30"/>
        <v>-9.3013434410383695</v>
      </c>
      <c r="R698" s="20">
        <f t="shared" si="31"/>
        <v>-7.6802712287903807</v>
      </c>
      <c r="S698" s="20">
        <f t="shared" si="32"/>
        <v>-1.6212163203008607</v>
      </c>
      <c r="T698" s="20"/>
      <c r="U698" s="20"/>
    </row>
    <row r="699" spans="16:21" x14ac:dyDescent="0.25">
      <c r="P699" s="20">
        <v>302</v>
      </c>
      <c r="Q699" s="20">
        <f t="shared" si="30"/>
        <v>-9.2665178607733267</v>
      </c>
      <c r="R699" s="20">
        <f t="shared" si="31"/>
        <v>-7.5985933066660465</v>
      </c>
      <c r="S699" s="20">
        <f t="shared" si="32"/>
        <v>-1.6680689473233512</v>
      </c>
      <c r="T699" s="20"/>
      <c r="U699" s="20"/>
    </row>
    <row r="700" spans="16:21" x14ac:dyDescent="0.25">
      <c r="P700" s="20">
        <v>303</v>
      </c>
      <c r="Q700" s="20">
        <f t="shared" si="30"/>
        <v>-9.2288697758899954</v>
      </c>
      <c r="R700" s="20">
        <f t="shared" si="31"/>
        <v>-7.5146009159330287</v>
      </c>
      <c r="S700" s="20">
        <f t="shared" si="32"/>
        <v>-1.7144134943552578</v>
      </c>
      <c r="T700" s="20"/>
      <c r="U700" s="20"/>
    </row>
    <row r="701" spans="16:21" x14ac:dyDescent="0.25">
      <c r="P701" s="20">
        <v>304</v>
      </c>
      <c r="Q701" s="20">
        <f t="shared" si="30"/>
        <v>-9.1884106536833237</v>
      </c>
      <c r="R701" s="20">
        <f t="shared" si="31"/>
        <v>-7.4283196399781302</v>
      </c>
      <c r="S701" s="20">
        <f t="shared" si="32"/>
        <v>-1.7602358452312645</v>
      </c>
      <c r="T701" s="20"/>
      <c r="U701" s="20"/>
    </row>
    <row r="702" spans="16:21" x14ac:dyDescent="0.25">
      <c r="P702" s="20">
        <v>305</v>
      </c>
      <c r="Q702" s="20">
        <f t="shared" si="30"/>
        <v>-9.1451528176669523</v>
      </c>
      <c r="R702" s="20">
        <f t="shared" si="31"/>
        <v>-7.3397757593636408</v>
      </c>
      <c r="S702" s="20">
        <f t="shared" si="32"/>
        <v>-1.8055220428426801</v>
      </c>
      <c r="T702" s="20"/>
      <c r="U702" s="20"/>
    </row>
    <row r="703" spans="16:21" x14ac:dyDescent="0.25">
      <c r="P703" s="20">
        <v>306</v>
      </c>
      <c r="Q703" s="20">
        <f t="shared" si="30"/>
        <v>-9.0991094438195823</v>
      </c>
      <c r="R703" s="20">
        <f t="shared" si="31"/>
        <v>-7.2489962438224982</v>
      </c>
      <c r="S703" s="20">
        <f t="shared" si="32"/>
        <v>-1.8502582933886595</v>
      </c>
      <c r="T703" s="20"/>
      <c r="U703" s="20"/>
    </row>
    <row r="704" spans="16:21" x14ac:dyDescent="0.25">
      <c r="P704" s="20">
        <v>307</v>
      </c>
      <c r="Q704" s="20">
        <f t="shared" si="30"/>
        <v>-9.0502945565716697</v>
      </c>
      <c r="R704" s="20">
        <f t="shared" si="31"/>
        <v>-7.1560087440435245</v>
      </c>
      <c r="S704" s="20">
        <f t="shared" si="32"/>
        <v>-1.8944309705776798</v>
      </c>
      <c r="T704" s="20"/>
      <c r="U704" s="20"/>
    </row>
    <row r="705" spans="16:21" x14ac:dyDescent="0.25">
      <c r="P705" s="20">
        <v>308</v>
      </c>
      <c r="Q705" s="20">
        <f t="shared" si="30"/>
        <v>-8.9987230245337066</v>
      </c>
      <c r="R705" s="20">
        <f t="shared" si="31"/>
        <v>-7.0608415832492666</v>
      </c>
      <c r="S705" s="20">
        <f t="shared" si="32"/>
        <v>-1.9380266197779967</v>
      </c>
      <c r="T705" s="20"/>
      <c r="U705" s="20"/>
    </row>
    <row r="706" spans="16:21" x14ac:dyDescent="0.25">
      <c r="P706" s="20">
        <v>309</v>
      </c>
      <c r="Q706" s="20">
        <f t="shared" si="30"/>
        <v>-8.9444105559673677</v>
      </c>
      <c r="R706" s="20">
        <f t="shared" si="31"/>
        <v>-6.9635237485689636</v>
      </c>
      <c r="S706" s="20">
        <f t="shared" si="32"/>
        <v>-1.9810319621158139</v>
      </c>
      <c r="T706" s="20"/>
      <c r="U706" s="20"/>
    </row>
    <row r="707" spans="16:21" x14ac:dyDescent="0.25">
      <c r="P707" s="20">
        <v>310</v>
      </c>
      <c r="Q707" s="20">
        <f t="shared" si="30"/>
        <v>-8.8873736940008961</v>
      </c>
      <c r="R707" s="20">
        <f t="shared" si="31"/>
        <v>-6.8640848822093172</v>
      </c>
      <c r="S707" s="20">
        <f t="shared" si="32"/>
        <v>-2.0234338985199178</v>
      </c>
      <c r="T707" s="20"/>
      <c r="U707" s="20"/>
    </row>
    <row r="708" spans="16:21" x14ac:dyDescent="0.25">
      <c r="P708" s="20">
        <v>311</v>
      </c>
      <c r="Q708" s="20">
        <f t="shared" si="30"/>
        <v>-8.8276298115902119</v>
      </c>
      <c r="R708" s="20">
        <f t="shared" si="31"/>
        <v>-6.7625552724257165</v>
      </c>
      <c r="S708" s="20">
        <f t="shared" si="32"/>
        <v>-2.0652195137115466</v>
      </c>
      <c r="T708" s="20"/>
      <c r="U708" s="20"/>
    </row>
    <row r="709" spans="16:21" x14ac:dyDescent="0.25">
      <c r="P709" s="20">
        <v>312</v>
      </c>
      <c r="Q709" s="20">
        <f t="shared" si="30"/>
        <v>-8.765197106227248</v>
      </c>
      <c r="R709" s="20">
        <f t="shared" si="31"/>
        <v>-6.6589658442966888</v>
      </c>
      <c r="S709" s="20">
        <f t="shared" si="32"/>
        <v>-2.1063760801382765</v>
      </c>
      <c r="T709" s="20"/>
      <c r="U709" s="20"/>
    </row>
    <row r="710" spans="16:21" x14ac:dyDescent="0.25">
      <c r="P710" s="20">
        <v>313</v>
      </c>
      <c r="Q710" s="20">
        <f t="shared" si="30"/>
        <v>-8.7000945943971466</v>
      </c>
      <c r="R710" s="20">
        <f t="shared" si="31"/>
        <v>-6.5533481503043713</v>
      </c>
      <c r="S710" s="20">
        <f t="shared" si="32"/>
        <v>-2.14689106185073</v>
      </c>
      <c r="T710" s="20"/>
      <c r="U710" s="20"/>
    </row>
    <row r="711" spans="16:21" x14ac:dyDescent="0.25">
      <c r="P711" s="20">
        <v>314</v>
      </c>
      <c r="Q711" s="20">
        <f t="shared" si="30"/>
        <v>-8.6323421057859946</v>
      </c>
      <c r="R711" s="20">
        <f t="shared" si="31"/>
        <v>-6.4457343607238951</v>
      </c>
      <c r="S711" s="20">
        <f t="shared" si="32"/>
        <v>-2.1867521183209209</v>
      </c>
      <c r="T711" s="20"/>
      <c r="U711" s="20"/>
    </row>
    <row r="712" spans="16:21" x14ac:dyDescent="0.25">
      <c r="P712" s="20">
        <v>315</v>
      </c>
      <c r="Q712" s="20">
        <f t="shared" si="30"/>
        <v>-8.5619602772408658</v>
      </c>
      <c r="R712" s="20">
        <f t="shared" si="31"/>
        <v>-6.3361572538245783</v>
      </c>
      <c r="S712" s="20">
        <f t="shared" si="32"/>
        <v>-2.2259471082010776</v>
      </c>
      <c r="T712" s="20"/>
      <c r="U712" s="20"/>
    </row>
    <row r="713" spans="16:21" x14ac:dyDescent="0.25">
      <c r="P713" s="20">
        <v>316</v>
      </c>
      <c r="Q713" s="20">
        <f t="shared" si="30"/>
        <v>-8.4889705464840102</v>
      </c>
      <c r="R713" s="20">
        <f t="shared" si="31"/>
        <v>-6.2246502058859372</v>
      </c>
      <c r="S713" s="20">
        <f t="shared" si="32"/>
        <v>-2.2644640930217976</v>
      </c>
      <c r="T713" s="20"/>
      <c r="U713" s="20"/>
    </row>
    <row r="714" spans="16:21" x14ac:dyDescent="0.25">
      <c r="P714" s="20">
        <v>317</v>
      </c>
      <c r="Q714" s="20">
        <f t="shared" si="30"/>
        <v>-8.4133951455830989</v>
      </c>
      <c r="R714" s="20">
        <f t="shared" si="31"/>
        <v>-6.1112471810315547</v>
      </c>
      <c r="S714" s="20">
        <f t="shared" si="32"/>
        <v>-2.3022913408284054</v>
      </c>
      <c r="T714" s="20"/>
      <c r="U714" s="20"/>
    </row>
    <row r="715" spans="16:21" x14ac:dyDescent="0.25">
      <c r="P715" s="20">
        <v>318</v>
      </c>
      <c r="Q715" s="20">
        <f t="shared" si="30"/>
        <v>-8.3352570941795179</v>
      </c>
      <c r="R715" s="20">
        <f t="shared" si="31"/>
        <v>-5.9959827208838785</v>
      </c>
      <c r="S715" s="20">
        <f t="shared" si="32"/>
        <v>-2.3394173297544101</v>
      </c>
      <c r="T715" s="20"/>
      <c r="U715" s="20"/>
    </row>
    <row r="716" spans="16:21" x14ac:dyDescent="0.25">
      <c r="P716" s="20">
        <v>319</v>
      </c>
      <c r="Q716" s="20">
        <f t="shared" si="30"/>
        <v>-8.2545801924767801</v>
      </c>
      <c r="R716" s="20">
        <f t="shared" si="31"/>
        <v>-5.8788919340431391</v>
      </c>
      <c r="S716" s="20">
        <f t="shared" si="32"/>
        <v>-2.37583075153097</v>
      </c>
      <c r="T716" s="20"/>
      <c r="U716" s="20"/>
    </row>
    <row r="717" spans="16:21" x14ac:dyDescent="0.25">
      <c r="P717" s="20">
        <v>320</v>
      </c>
      <c r="Q717" s="20">
        <f t="shared" si="30"/>
        <v>-8.1713890139911847</v>
      </c>
      <c r="R717" s="20">
        <f t="shared" si="31"/>
        <v>-5.7600104853935559</v>
      </c>
      <c r="S717" s="20">
        <f t="shared" si="32"/>
        <v>-2.4115205149312953</v>
      </c>
      <c r="T717" s="20"/>
      <c r="U717" s="20"/>
    </row>
    <row r="718" spans="16:21" x14ac:dyDescent="0.25">
      <c r="P718" s="20">
        <v>321</v>
      </c>
      <c r="Q718" s="20">
        <f t="shared" si="30"/>
        <v>-8.0857088980669136</v>
      </c>
      <c r="R718" s="20">
        <f t="shared" si="31"/>
        <v>-5.6393745852401089</v>
      </c>
      <c r="S718" s="20">
        <f t="shared" si="32"/>
        <v>-2.4464757491489486</v>
      </c>
      <c r="T718" s="20"/>
      <c r="U718" s="20"/>
    </row>
    <row r="719" spans="16:21" x14ac:dyDescent="0.25">
      <c r="P719" s="20">
        <v>322</v>
      </c>
      <c r="Q719" s="20">
        <f t="shared" si="30"/>
        <v>-7.9975659421578866</v>
      </c>
      <c r="R719" s="20">
        <f t="shared" si="31"/>
        <v>-5.5170209782791737</v>
      </c>
      <c r="S719" s="20">
        <f t="shared" si="32"/>
        <v>-2.4806858071090003</v>
      </c>
      <c r="T719" s="20"/>
      <c r="U719" s="20"/>
    </row>
    <row r="720" spans="16:21" x14ac:dyDescent="0.25">
      <c r="P720" s="20">
        <v>323</v>
      </c>
      <c r="Q720" s="20">
        <f t="shared" si="30"/>
        <v>-7.9069869938787045</v>
      </c>
      <c r="R720" s="20">
        <f t="shared" si="31"/>
        <v>-5.3929869324064237</v>
      </c>
      <c r="S720" s="20">
        <f t="shared" si="32"/>
        <v>-2.5141402687110324</v>
      </c>
      <c r="T720" s="20"/>
      <c r="U720" s="20"/>
    </row>
    <row r="721" spans="16:21" x14ac:dyDescent="0.25">
      <c r="P721" s="20">
        <v>324</v>
      </c>
      <c r="Q721" s="20">
        <f t="shared" si="30"/>
        <v>-7.8139996428270555</v>
      </c>
      <c r="R721" s="20">
        <f t="shared" si="31"/>
        <v>-5.2673102273652717</v>
      </c>
      <c r="S721" s="20">
        <f t="shared" si="32"/>
        <v>-2.5468289440030327</v>
      </c>
      <c r="T721" s="20"/>
      <c r="U721" s="20"/>
    </row>
    <row r="722" spans="16:21" x14ac:dyDescent="0.25">
      <c r="P722" s="20">
        <v>325</v>
      </c>
      <c r="Q722" s="20">
        <f t="shared" si="30"/>
        <v>-7.718632212180184</v>
      </c>
      <c r="R722" s="20">
        <f t="shared" si="31"/>
        <v>-5.1400291432395413</v>
      </c>
      <c r="S722" s="20">
        <f t="shared" si="32"/>
        <v>-2.5787418762851511</v>
      </c>
      <c r="T722" s="20"/>
      <c r="U722" s="20"/>
    </row>
    <row r="723" spans="16:21" x14ac:dyDescent="0.25">
      <c r="P723" s="20">
        <v>326</v>
      </c>
      <c r="Q723" s="20">
        <f t="shared" si="30"/>
        <v>-7.6209137500678654</v>
      </c>
      <c r="R723" s="20">
        <f t="shared" si="31"/>
        <v>-5.011182448793627</v>
      </c>
      <c r="S723" s="20">
        <f t="shared" si="32"/>
        <v>-2.6098693451424388</v>
      </c>
      <c r="T723" s="20"/>
      <c r="U723" s="20"/>
    </row>
    <row r="724" spans="16:21" x14ac:dyDescent="0.25">
      <c r="P724" s="20">
        <v>327</v>
      </c>
      <c r="Q724" s="20">
        <f t="shared" si="30"/>
        <v>-7.5208740207246096</v>
      </c>
      <c r="R724" s="20">
        <f t="shared" si="31"/>
        <v>-4.8808093896638853</v>
      </c>
      <c r="S724" s="20">
        <f t="shared" si="32"/>
        <v>-2.6402018694055989</v>
      </c>
      <c r="T724" s="20"/>
      <c r="U724" s="20"/>
    </row>
    <row r="725" spans="16:21" x14ac:dyDescent="0.25">
      <c r="P725" s="20">
        <v>328</v>
      </c>
      <c r="Q725" s="20">
        <f t="shared" si="30"/>
        <v>-7.4185434954236982</v>
      </c>
      <c r="R725" s="20">
        <f t="shared" si="31"/>
        <v>-4.7489496764047017</v>
      </c>
      <c r="S725" s="20">
        <f t="shared" si="32"/>
        <v>-2.6697302100388787</v>
      </c>
      <c r="T725" s="20"/>
      <c r="U725" s="20"/>
    </row>
    <row r="726" spans="16:21" x14ac:dyDescent="0.25">
      <c r="P726" s="20">
        <v>329</v>
      </c>
      <c r="Q726" s="20">
        <f t="shared" si="30"/>
        <v>-7.3139533431958803</v>
      </c>
      <c r="R726" s="20">
        <f t="shared" si="31"/>
        <v>-4.6156434723929918</v>
      </c>
      <c r="S726" s="20">
        <f t="shared" si="32"/>
        <v>-2.6984453729542044</v>
      </c>
      <c r="T726" s="20"/>
      <c r="U726" s="20"/>
    </row>
    <row r="727" spans="16:21" x14ac:dyDescent="0.25">
      <c r="P727" s="20">
        <v>330</v>
      </c>
      <c r="Q727" s="20">
        <f t="shared" si="30"/>
        <v>-7.2071354213355701</v>
      </c>
      <c r="R727" s="20">
        <f t="shared" si="31"/>
        <v>-4.4809313815947878</v>
      </c>
      <c r="S727" s="20">
        <f t="shared" si="32"/>
        <v>-2.7263386117506982</v>
      </c>
      <c r="T727" s="20"/>
      <c r="U727" s="20"/>
    </row>
    <row r="728" spans="16:21" x14ac:dyDescent="0.25">
      <c r="P728" s="20">
        <v>331</v>
      </c>
      <c r="Q728" s="20">
        <f t="shared" si="30"/>
        <v>-7.0981222656973788</v>
      </c>
      <c r="R728" s="20">
        <f t="shared" si="31"/>
        <v>-4.3448544361976129</v>
      </c>
      <c r="S728" s="20">
        <f t="shared" si="32"/>
        <v>-2.7534014303787626</v>
      </c>
      <c r="T728" s="20"/>
      <c r="U728" s="20"/>
    </row>
    <row r="729" spans="16:21" x14ac:dyDescent="0.25">
      <c r="P729" s="20">
        <v>332</v>
      </c>
      <c r="Q729" s="20">
        <f t="shared" si="30"/>
        <v>-6.9869470807859404</v>
      </c>
      <c r="R729" s="20">
        <f t="shared" si="31"/>
        <v>-4.2074540841123866</v>
      </c>
      <c r="S729" s="20">
        <f t="shared" si="32"/>
        <v>-2.77962558572791</v>
      </c>
      <c r="T729" s="20"/>
      <c r="U729" s="20"/>
    </row>
    <row r="730" spans="16:21" x14ac:dyDescent="0.25">
      <c r="P730" s="20">
        <v>333</v>
      </c>
      <c r="Q730" s="20">
        <f t="shared" si="30"/>
        <v>-6.8736437296420947</v>
      </c>
      <c r="R730" s="20">
        <f t="shared" si="31"/>
        <v>-4.0687721763487339</v>
      </c>
      <c r="S730" s="20">
        <f t="shared" si="32"/>
        <v>-2.8050030901375465</v>
      </c>
      <c r="T730" s="20"/>
      <c r="U730" s="20"/>
    </row>
    <row r="731" spans="16:21" x14ac:dyDescent="0.25">
      <c r="P731" s="20">
        <v>334</v>
      </c>
      <c r="Q731" s="20">
        <f t="shared" si="30"/>
        <v>-6.758246723528508</v>
      </c>
      <c r="R731" s="20">
        <f t="shared" si="31"/>
        <v>-3.9288509542675509</v>
      </c>
      <c r="S731" s="20">
        <f t="shared" si="32"/>
        <v>-2.8295262138299404</v>
      </c>
      <c r="T731" s="20"/>
      <c r="U731" s="20"/>
    </row>
    <row r="732" spans="16:21" x14ac:dyDescent="0.25">
      <c r="P732" s="20">
        <v>335</v>
      </c>
      <c r="Q732" s="20">
        <f t="shared" si="30"/>
        <v>-6.6407912114178096</v>
      </c>
      <c r="R732" s="20">
        <f t="shared" si="31"/>
        <v>-3.7877330367145983</v>
      </c>
      <c r="S732" s="20">
        <f t="shared" si="32"/>
        <v>-2.8531874872646554</v>
      </c>
      <c r="T732" s="20"/>
      <c r="U732" s="20"/>
    </row>
    <row r="733" spans="16:21" x14ac:dyDescent="0.25">
      <c r="P733" s="20">
        <v>336</v>
      </c>
      <c r="Q733" s="20">
        <f t="shared" si="30"/>
        <v>-6.5213129692865257</v>
      </c>
      <c r="R733" s="20">
        <f t="shared" si="31"/>
        <v>-3.6454614070391926</v>
      </c>
      <c r="S733" s="20">
        <f t="shared" si="32"/>
        <v>-2.8759797034137042</v>
      </c>
      <c r="T733" s="20"/>
      <c r="U733" s="20"/>
    </row>
    <row r="734" spans="16:21" x14ac:dyDescent="0.25">
      <c r="P734" s="20">
        <v>337</v>
      </c>
      <c r="Q734" s="20">
        <f t="shared" si="30"/>
        <v>-6.3998483892179925</v>
      </c>
      <c r="R734" s="20">
        <f t="shared" si="31"/>
        <v>-3.5020794000017945</v>
      </c>
      <c r="S734" s="20">
        <f t="shared" si="32"/>
        <v>-2.8978959199567558</v>
      </c>
      <c r="T734" s="20"/>
      <c r="U734" s="20"/>
    </row>
    <row r="735" spans="16:21" x14ac:dyDescent="0.25">
      <c r="P735" s="20">
        <v>338</v>
      </c>
      <c r="Q735" s="20">
        <f t="shared" si="30"/>
        <v>-6.2764344683176194</v>
      </c>
      <c r="R735" s="20">
        <f t="shared" si="31"/>
        <v>-3.357630688574603</v>
      </c>
      <c r="S735" s="20">
        <f t="shared" si="32"/>
        <v>-2.9189294613957091</v>
      </c>
      <c r="T735" s="20"/>
      <c r="U735" s="20"/>
    </row>
    <row r="736" spans="16:21" x14ac:dyDescent="0.25">
      <c r="P736" s="20">
        <v>339</v>
      </c>
      <c r="Q736" s="20">
        <f t="shared" si="30"/>
        <v>-6.1511087974439143</v>
      </c>
      <c r="R736" s="20">
        <f t="shared" si="31"/>
        <v>-3.2121592706391628</v>
      </c>
      <c r="S736" s="20">
        <f t="shared" si="32"/>
        <v>-2.9390739210879877</v>
      </c>
      <c r="T736" s="20"/>
      <c r="U736" s="20"/>
    </row>
    <row r="737" spans="16:21" x14ac:dyDescent="0.25">
      <c r="P737" s="20">
        <v>340</v>
      </c>
      <c r="Q737" s="20">
        <f t="shared" si="30"/>
        <v>-6.0239095497585859</v>
      </c>
      <c r="R737" s="20">
        <f t="shared" si="31"/>
        <v>-3.0657094555849405</v>
      </c>
      <c r="S737" s="20">
        <f t="shared" si="32"/>
        <v>-2.9583231631979561</v>
      </c>
      <c r="T737" s="20"/>
      <c r="U737" s="20"/>
    </row>
    <row r="738" spans="16:21" x14ac:dyDescent="0.25">
      <c r="P738" s="20">
        <v>341</v>
      </c>
      <c r="Q738" s="20">
        <f t="shared" si="30"/>
        <v>-5.894875469099345</v>
      </c>
      <c r="R738" s="20">
        <f t="shared" si="31"/>
        <v>-2.9183258508130852</v>
      </c>
      <c r="S738" s="20">
        <f t="shared" si="32"/>
        <v>-2.9766713245658396</v>
      </c>
      <c r="T738" s="20"/>
      <c r="U738" s="20"/>
    </row>
    <row r="739" spans="16:21" x14ac:dyDescent="0.25">
      <c r="P739" s="20">
        <v>342</v>
      </c>
      <c r="Q739" s="20">
        <f t="shared" si="30"/>
        <v>-5.7640458581788234</v>
      </c>
      <c r="R739" s="20">
        <f t="shared" si="31"/>
        <v>-2.7700533481493483</v>
      </c>
      <c r="S739" s="20">
        <f t="shared" si="32"/>
        <v>-2.9941128164935993</v>
      </c>
      <c r="T739" s="20"/>
      <c r="U739" s="20"/>
    </row>
    <row r="740" spans="16:21" x14ac:dyDescent="0.25">
      <c r="P740" s="20">
        <v>343</v>
      </c>
      <c r="Q740" s="20">
        <f t="shared" si="30"/>
        <v>-5.631460566613292</v>
      </c>
      <c r="R740" s="20">
        <f t="shared" si="31"/>
        <v>-2.6209371101704053</v>
      </c>
      <c r="S740" s="20">
        <f t="shared" si="32"/>
        <v>-3.0106423264472029</v>
      </c>
      <c r="T740" s="20"/>
      <c r="U740" s="20"/>
    </row>
    <row r="741" spans="16:21" x14ac:dyDescent="0.25">
      <c r="P741" s="20">
        <v>344</v>
      </c>
      <c r="Q741" s="20">
        <f t="shared" si="30"/>
        <v>-5.497159978784822</v>
      </c>
      <c r="R741" s="20">
        <f t="shared" si="31"/>
        <v>-2.4710225564477359</v>
      </c>
      <c r="S741" s="20">
        <f t="shared" si="32"/>
        <v>-3.0262548196747741</v>
      </c>
      <c r="T741" s="20"/>
      <c r="U741" s="20"/>
    </row>
    <row r="742" spans="16:21" x14ac:dyDescent="0.25">
      <c r="P742" s="20">
        <v>345</v>
      </c>
      <c r="Q742" s="20">
        <f t="shared" ref="Q742:Q758" si="33">$Y$17*1.414*SIN(P742*2*3.1415/360+$AA$17*2*3.1415/360)</f>
        <v>-5.3611850015405373</v>
      </c>
      <c r="R742" s="20">
        <f t="shared" ref="R742:R758" si="34">$Y$18*1.414*SIN(P742*2*3.1415/360)</f>
        <v>-2.3203553497132026</v>
      </c>
      <c r="S742" s="20">
        <f t="shared" ref="S742:S758" si="35">$Y$19*1.414*SIN(P742*2*3.1415/360+$AA$19*2*3.1415/360)</f>
        <v>-3.0409455407401378</v>
      </c>
      <c r="T742" s="20"/>
      <c r="U742" s="20"/>
    </row>
    <row r="743" spans="16:21" x14ac:dyDescent="0.25">
      <c r="P743" s="20">
        <v>346</v>
      </c>
      <c r="Q743" s="20">
        <f t="shared" si="33"/>
        <v>-5.2235770517326969</v>
      </c>
      <c r="R743" s="20">
        <f t="shared" si="34"/>
        <v>-2.168981381950521</v>
      </c>
      <c r="S743" s="20">
        <f t="shared" si="35"/>
        <v>-3.05471001497129</v>
      </c>
      <c r="T743" s="20"/>
      <c r="U743" s="20"/>
    </row>
    <row r="744" spans="16:21" x14ac:dyDescent="0.25">
      <c r="P744" s="20">
        <v>347</v>
      </c>
      <c r="Q744" s="20">
        <f t="shared" si="33"/>
        <v>-5.0843780436034933</v>
      </c>
      <c r="R744" s="20">
        <f t="shared" si="34"/>
        <v>-2.0169467604169791</v>
      </c>
      <c r="S744" s="20">
        <f t="shared" si="35"/>
        <v>-3.0675440498233422</v>
      </c>
      <c r="T744" s="20"/>
      <c r="U744" s="20"/>
    </row>
    <row r="745" spans="16:21" x14ac:dyDescent="0.25">
      <c r="P745" s="20">
        <v>348</v>
      </c>
      <c r="Q745" s="20">
        <f t="shared" si="33"/>
        <v>-4.9436303760182918</v>
      </c>
      <c r="R745" s="20">
        <f t="shared" si="34"/>
        <v>-1.8642977935995098</v>
      </c>
      <c r="S745" s="20">
        <f t="shared" si="35"/>
        <v>-3.0794437361555396</v>
      </c>
      <c r="T745" s="20"/>
      <c r="U745" s="20"/>
    </row>
    <row r="746" spans="16:21" x14ac:dyDescent="0.25">
      <c r="P746" s="20">
        <v>349</v>
      </c>
      <c r="Q746" s="20">
        <f t="shared" si="33"/>
        <v>-4.8013769195513172</v>
      </c>
      <c r="R746" s="20">
        <f t="shared" si="34"/>
        <v>-1.7110809771095494</v>
      </c>
      <c r="S746" s="20">
        <f t="shared" si="35"/>
        <v>-3.0904054494219477</v>
      </c>
      <c r="T746" s="20"/>
      <c r="U746" s="20"/>
    </row>
    <row r="747" spans="16:21" x14ac:dyDescent="0.25">
      <c r="P747" s="20">
        <v>350</v>
      </c>
      <c r="Q747" s="20">
        <f t="shared" si="33"/>
        <v>-4.6576610034276387</v>
      </c>
      <c r="R747" s="20">
        <f t="shared" si="34"/>
        <v>-1.5573429795208584</v>
      </c>
      <c r="S747" s="20">
        <f t="shared" si="35"/>
        <v>-3.100425850775463</v>
      </c>
      <c r="T747" s="20"/>
      <c r="U747" s="20"/>
    </row>
    <row r="748" spans="16:21" x14ac:dyDescent="0.25">
      <c r="P748" s="20">
        <v>351</v>
      </c>
      <c r="Q748" s="20">
        <f t="shared" si="33"/>
        <v>-4.5125264023254044</v>
      </c>
      <c r="R748" s="20">
        <f t="shared" si="34"/>
        <v>-1.4031306281546212</v>
      </c>
      <c r="S748" s="20">
        <f t="shared" si="35"/>
        <v>-3.1095018880847971</v>
      </c>
      <c r="T748" s="20"/>
      <c r="U748" s="20"/>
    </row>
    <row r="749" spans="16:21" x14ac:dyDescent="0.25">
      <c r="P749" s="20">
        <v>352</v>
      </c>
      <c r="Q749" s="20">
        <f t="shared" si="33"/>
        <v>-4.3660173230424757</v>
      </c>
      <c r="R749" s="20">
        <f t="shared" si="34"/>
        <v>-1.2484908948162707</v>
      </c>
      <c r="S749" s="20">
        <f t="shared" si="35"/>
        <v>-3.1176307968641299</v>
      </c>
      <c r="T749" s="20"/>
      <c r="U749" s="20"/>
    </row>
    <row r="750" spans="16:21" x14ac:dyDescent="0.25">
      <c r="P750" s="20">
        <v>353</v>
      </c>
      <c r="Q750" s="20">
        <f t="shared" si="33"/>
        <v>-4.2181783910313513</v>
      </c>
      <c r="R750" s="20">
        <f t="shared" si="34"/>
        <v>-1.0934708814882121</v>
      </c>
      <c r="S750" s="20">
        <f t="shared" si="35"/>
        <v>-3.1248101011151528</v>
      </c>
      <c r="T750" s="20"/>
      <c r="U750" s="20"/>
    </row>
    <row r="751" spans="16:21" x14ac:dyDescent="0.25">
      <c r="P751" s="20">
        <v>354</v>
      </c>
      <c r="Q751" s="20">
        <f t="shared" si="33"/>
        <v>-4.069054636806734</v>
      </c>
      <c r="R751" s="20">
        <f t="shared" si="34"/>
        <v>-0.93811780598306393</v>
      </c>
      <c r="S751" s="20">
        <f t="shared" si="35"/>
        <v>-3.1310376140812286</v>
      </c>
      <c r="T751" s="20"/>
      <c r="U751" s="20"/>
    </row>
    <row r="752" spans="16:21" x14ac:dyDescent="0.25">
      <c r="P752" s="20">
        <v>355</v>
      </c>
      <c r="Q752" s="20">
        <f t="shared" si="33"/>
        <v>-3.9186914822294621</v>
      </c>
      <c r="R752" s="20">
        <f t="shared" si="34"/>
        <v>-0.78247898756134848</v>
      </c>
      <c r="S752" s="20">
        <f t="shared" si="35"/>
        <v>-3.1363114389134714</v>
      </c>
      <c r="T752" s="20"/>
      <c r="U752" s="20"/>
    </row>
    <row r="753" spans="16:21" x14ac:dyDescent="0.25">
      <c r="P753" s="20">
        <v>356</v>
      </c>
      <c r="Q753" s="20">
        <f t="shared" si="33"/>
        <v>-3.7671347266714958</v>
      </c>
      <c r="R753" s="20">
        <f t="shared" si="34"/>
        <v>-0.62660183251855406</v>
      </c>
      <c r="S753" s="20">
        <f t="shared" si="35"/>
        <v>-3.1406299692485002</v>
      </c>
      <c r="T753" s="20"/>
      <c r="U753" s="20"/>
    </row>
    <row r="754" spans="16:21" x14ac:dyDescent="0.25">
      <c r="P754" s="20">
        <v>357</v>
      </c>
      <c r="Q754" s="20">
        <f t="shared" si="33"/>
        <v>-3.614430533065772</v>
      </c>
      <c r="R754" s="20">
        <f t="shared" si="34"/>
        <v>-0.47053381974553005</v>
      </c>
      <c r="S754" s="20">
        <f t="shared" si="35"/>
        <v>-3.1439918896977308</v>
      </c>
      <c r="T754" s="20"/>
      <c r="U754" s="20"/>
    </row>
    <row r="755" spans="16:21" x14ac:dyDescent="0.25">
      <c r="P755" s="20">
        <v>358</v>
      </c>
      <c r="Q755" s="20">
        <f t="shared" si="33"/>
        <v>-3.4606254138453174</v>
      </c>
      <c r="R755" s="20">
        <f t="shared" si="34"/>
        <v>-0.31432248626677084</v>
      </c>
      <c r="S755" s="20">
        <f t="shared" si="35"/>
        <v>-3.1463961762480306</v>
      </c>
      <c r="T755" s="20"/>
      <c r="U755" s="20"/>
    </row>
    <row r="756" spans="16:21" x14ac:dyDescent="0.25">
      <c r="P756" s="20">
        <v>359</v>
      </c>
      <c r="Q756" s="20">
        <f t="shared" si="33"/>
        <v>-3.3057662167760657</v>
      </c>
      <c r="R756" s="20">
        <f t="shared" si="34"/>
        <v>-0.15801541276115055</v>
      </c>
      <c r="S756" s="20">
        <f t="shared" si="35"/>
        <v>-3.14784209657362</v>
      </c>
      <c r="T756" s="20"/>
      <c r="U756" s="20"/>
    </row>
    <row r="757" spans="16:21" x14ac:dyDescent="0.25">
      <c r="P757" s="20">
        <v>360</v>
      </c>
      <c r="Q757" s="20">
        <f t="shared" si="33"/>
        <v>-3.1499001106872559</v>
      </c>
      <c r="R757" s="20">
        <f t="shared" si="34"/>
        <v>-1.660209069083349E-3</v>
      </c>
      <c r="S757" s="20">
        <f t="shared" si="35"/>
        <v>-3.1483292102591416</v>
      </c>
      <c r="T757" s="20"/>
      <c r="U757" s="20"/>
    </row>
    <row r="758" spans="16:21" x14ac:dyDescent="0.25">
      <c r="P758" s="20">
        <v>361</v>
      </c>
      <c r="Q758" s="20">
        <f t="shared" si="33"/>
        <v>-2.9930745711043176</v>
      </c>
      <c r="R758" s="20">
        <f t="shared" si="34"/>
        <v>0.15469550030892062</v>
      </c>
      <c r="S758" s="20">
        <f t="shared" si="35"/>
        <v>-3.1478573689337987</v>
      </c>
      <c r="T758" s="20"/>
      <c r="U758" s="20"/>
    </row>
    <row r="759" spans="16:21" x14ac:dyDescent="0.25">
      <c r="P759" s="20"/>
      <c r="Q759" s="20"/>
      <c r="R759" s="20"/>
      <c r="S759" s="20"/>
      <c r="T759" s="20"/>
      <c r="U759" s="20"/>
    </row>
  </sheetData>
  <sheetProtection password="9DCE" sheet="1" objects="1" scenarios="1" selectLockedCells="1" selectUnlockedCells="1"/>
  <mergeCells count="1">
    <mergeCell ref="N5:P5"/>
  </mergeCells>
  <hyperlinks>
    <hyperlink ref="N5" r:id="rId1" display="http://wechselstrom-zeigerdiagramme.de"/>
    <hyperlink ref="N5:P5" r:id="rId2" display="http://Wechselstrom-Zeigerdiagramme"/>
  </hyperlinks>
  <pageMargins left="0.7" right="0.7" top="0.78740157499999996" bottom="0.78740157499999996" header="0.3" footer="0.3"/>
  <pageSetup paperSize="9" orientation="portrait" horizontalDpi="4294967293" verticalDpi="4294967293" r:id="rId3"/>
  <ignoredErrors>
    <ignoredError sqref="AB5 AA29" 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Spinner 1">
              <controlPr defaultSize="0" autoPict="0">
                <anchor moveWithCells="1" sizeWithCells="1">
                  <from>
                    <xdr:col>1</xdr:col>
                    <xdr:colOff>9525</xdr:colOff>
                    <xdr:row>9</xdr:row>
                    <xdr:rowOff>285750</xdr:rowOff>
                  </from>
                  <to>
                    <xdr:col>2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Spinner 3">
              <controlPr locked="0" defaultSize="0" autoPict="0">
                <anchor moveWithCells="1" sizeWithCells="1">
                  <from>
                    <xdr:col>3</xdr:col>
                    <xdr:colOff>19050</xdr:colOff>
                    <xdr:row>9</xdr:row>
                    <xdr:rowOff>285750</xdr:rowOff>
                  </from>
                  <to>
                    <xdr:col>4</xdr:col>
                    <xdr:colOff>19050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Spinner 4">
              <controlPr locked="0" defaultSize="0" autoPict="0">
                <anchor moveWithCells="1" sizeWithCells="1">
                  <from>
                    <xdr:col>5</xdr:col>
                    <xdr:colOff>9525</xdr:colOff>
                    <xdr:row>10</xdr:row>
                    <xdr:rowOff>9525</xdr:rowOff>
                  </from>
                  <to>
                    <xdr:col>6</xdr:col>
                    <xdr:colOff>9525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I759"/>
  <sheetViews>
    <sheetView showGridLines="0" tabSelected="1" zoomScaleNormal="100" workbookViewId="0">
      <selection activeCell="O15" sqref="O15"/>
    </sheetView>
  </sheetViews>
  <sheetFormatPr baseColWidth="10" defaultRowHeight="15" x14ac:dyDescent="0.25"/>
  <cols>
    <col min="1" max="1" width="19.42578125" customWidth="1"/>
    <col min="2" max="2" width="9.42578125" customWidth="1"/>
    <col min="3" max="3" width="2.28515625" customWidth="1"/>
    <col min="4" max="4" width="9.42578125" customWidth="1"/>
    <col min="5" max="5" width="1.85546875" customWidth="1"/>
    <col min="6" max="6" width="9.42578125" customWidth="1"/>
    <col min="7" max="7" width="2" customWidth="1"/>
    <col min="8" max="8" width="8" customWidth="1"/>
    <col min="9" max="9" width="13.42578125" customWidth="1"/>
    <col min="11" max="11" width="11.5703125" customWidth="1"/>
    <col min="12" max="12" width="13.5703125" customWidth="1"/>
    <col min="13" max="13" width="14.5703125" customWidth="1"/>
    <col min="14" max="14" width="12.140625" customWidth="1"/>
    <col min="15" max="15" width="24.140625" customWidth="1"/>
    <col min="20" max="20" width="6.42578125" customWidth="1"/>
    <col min="21" max="21" width="9.7109375" customWidth="1"/>
    <col min="22" max="22" width="9.28515625" style="20" customWidth="1"/>
    <col min="23" max="33" width="11.42578125" style="23"/>
    <col min="34" max="35" width="11.42578125" style="22"/>
  </cols>
  <sheetData>
    <row r="2" spans="1:30" x14ac:dyDescent="0.25">
      <c r="N2" t="s">
        <v>93</v>
      </c>
    </row>
    <row r="3" spans="1:30" x14ac:dyDescent="0.25">
      <c r="N3" t="s">
        <v>91</v>
      </c>
    </row>
    <row r="4" spans="1:30" ht="18.75" x14ac:dyDescent="0.3">
      <c r="N4" s="26" t="s">
        <v>92</v>
      </c>
      <c r="W4" s="24" t="s">
        <v>81</v>
      </c>
      <c r="X4" s="29">
        <v>5</v>
      </c>
      <c r="AA4" s="23" t="s">
        <v>13</v>
      </c>
      <c r="AB4" s="23" t="e">
        <f>$AB$7/230</f>
        <v>#VALUE!</v>
      </c>
      <c r="AC4" s="23" t="s">
        <v>14</v>
      </c>
      <c r="AD4" s="23" t="e">
        <f>ACOS($K$11)*360/(2*PI())</f>
        <v>#VALUE!</v>
      </c>
    </row>
    <row r="5" spans="1:30" x14ac:dyDescent="0.25">
      <c r="N5" s="32" t="s">
        <v>94</v>
      </c>
      <c r="O5" s="32"/>
      <c r="P5" s="32"/>
      <c r="W5" s="24" t="s">
        <v>98</v>
      </c>
      <c r="X5" s="29">
        <v>6</v>
      </c>
      <c r="AA5" s="23" t="s">
        <v>15</v>
      </c>
      <c r="AB5" s="23">
        <f>230/$X$9</f>
        <v>7.0710678118654755</v>
      </c>
      <c r="AC5" s="23" t="s">
        <v>14</v>
      </c>
      <c r="AD5" s="23" t="s">
        <v>16</v>
      </c>
    </row>
    <row r="6" spans="1:30" x14ac:dyDescent="0.25">
      <c r="W6" s="24" t="s">
        <v>33</v>
      </c>
      <c r="X6" s="29">
        <v>1</v>
      </c>
      <c r="AA6" s="23" t="s">
        <v>18</v>
      </c>
      <c r="AB6" s="23" t="e">
        <f>$AB$7/230</f>
        <v>#VALUE!</v>
      </c>
      <c r="AC6" s="23" t="s">
        <v>14</v>
      </c>
      <c r="AD6" s="23" t="e">
        <f>-$AD$7</f>
        <v>#VALUE!</v>
      </c>
    </row>
    <row r="7" spans="1:30" ht="14.25" customHeight="1" x14ac:dyDescent="0.25">
      <c r="W7" s="24"/>
      <c r="AA7" s="23" t="s">
        <v>24</v>
      </c>
      <c r="AB7" s="23" t="e">
        <f>$K$10/$K$11</f>
        <v>#VALUE!</v>
      </c>
      <c r="AC7" s="23" t="s">
        <v>14</v>
      </c>
      <c r="AD7" s="23" t="e">
        <f>360/(2*PI())*ACOS(K10/AB7)</f>
        <v>#VALUE!</v>
      </c>
    </row>
    <row r="8" spans="1:30" ht="26.25" x14ac:dyDescent="0.4">
      <c r="A8" s="9" t="s">
        <v>39</v>
      </c>
      <c r="B8" s="7" t="s">
        <v>75</v>
      </c>
      <c r="C8" s="7"/>
      <c r="D8" s="7" t="s">
        <v>96</v>
      </c>
      <c r="E8" s="7"/>
      <c r="F8" s="7" t="s">
        <v>97</v>
      </c>
      <c r="G8" s="7"/>
      <c r="H8" s="7"/>
      <c r="W8" s="24" t="s">
        <v>103</v>
      </c>
      <c r="X8" s="23">
        <f>SQRT(SUMSQ(AA25,AC25))</f>
        <v>7.0710678118654755</v>
      </c>
      <c r="AA8" s="23" t="s">
        <v>26</v>
      </c>
      <c r="AB8" s="23" t="e">
        <f>K10*TAN(ACOS(K11))</f>
        <v>#VALUE!</v>
      </c>
    </row>
    <row r="9" spans="1:30" ht="23.25" customHeight="1" x14ac:dyDescent="0.35">
      <c r="A9" s="9" t="s">
        <v>51</v>
      </c>
      <c r="B9" s="9" t="str">
        <f>CONCATENATE(X4,"Ω")</f>
        <v>5Ω</v>
      </c>
      <c r="D9" s="9" t="str">
        <f>CONCATENATE(X5,"Ω")</f>
        <v>6Ω</v>
      </c>
      <c r="F9" s="9" t="str">
        <f>CONCATENATE(X6,"Ω")</f>
        <v>1Ω</v>
      </c>
      <c r="M9" s="13"/>
      <c r="N9" s="12"/>
      <c r="O9" s="12"/>
      <c r="W9" s="24" t="s">
        <v>104</v>
      </c>
      <c r="X9" s="23">
        <f>230/X8</f>
        <v>32.526911934581186</v>
      </c>
      <c r="Y9" s="25"/>
      <c r="AA9" s="23" t="s">
        <v>29</v>
      </c>
      <c r="AB9" s="23">
        <f>POWER(230,2)/X9</f>
        <v>1626.3455967290593</v>
      </c>
    </row>
    <row r="10" spans="1:30" ht="23.25" x14ac:dyDescent="0.35">
      <c r="J10" s="10"/>
      <c r="K10" s="10" t="s">
        <v>104</v>
      </c>
      <c r="L10" s="12" t="str">
        <f>CONCATENATE(ROUND(X9,2),"A")</f>
        <v>32,53A</v>
      </c>
      <c r="M10" s="13"/>
      <c r="N10" s="12"/>
      <c r="O10" s="12"/>
    </row>
    <row r="11" spans="1:30" ht="23.25" x14ac:dyDescent="0.35">
      <c r="J11" s="10"/>
      <c r="K11" s="10" t="s">
        <v>109</v>
      </c>
      <c r="L11" s="12" t="str">
        <f>CONCATENATE(ROUND(X4*X9,2),"V")</f>
        <v>162,63V</v>
      </c>
      <c r="M11" s="13"/>
      <c r="N11" s="12"/>
      <c r="O11" s="12"/>
      <c r="W11" s="23">
        <v>68</v>
      </c>
      <c r="AA11" s="23" t="s">
        <v>48</v>
      </c>
      <c r="AB11" s="23" t="e">
        <f>AB8-AB9</f>
        <v>#VALUE!</v>
      </c>
    </row>
    <row r="12" spans="1:30" ht="23.25" x14ac:dyDescent="0.35">
      <c r="J12" s="10"/>
      <c r="K12" s="10" t="s">
        <v>110</v>
      </c>
      <c r="L12" s="12" t="str">
        <f>CONCATENATE(ROUND(X5*X9,2),"V")</f>
        <v>195,16V</v>
      </c>
      <c r="M12" s="13"/>
      <c r="N12" s="12"/>
      <c r="O12" s="12"/>
      <c r="AA12" s="23" t="s">
        <v>47</v>
      </c>
      <c r="AB12" s="23" t="e">
        <f>SQRT(POWER(K10,2)+POWER(AB8-AB9,2))</f>
        <v>#VALUE!</v>
      </c>
    </row>
    <row r="13" spans="1:30" ht="23.25" x14ac:dyDescent="0.35">
      <c r="J13" s="10"/>
      <c r="K13" s="10" t="s">
        <v>111</v>
      </c>
      <c r="L13" s="12" t="str">
        <f>CONCATENATE(ROUND(X6*X9,2),"V")</f>
        <v>32,53V</v>
      </c>
      <c r="M13" s="13"/>
      <c r="N13" s="12"/>
      <c r="O13" s="12"/>
      <c r="AA13" s="23" t="s">
        <v>49</v>
      </c>
      <c r="AB13" s="23" t="e">
        <f>360/(2*PI())*ACOS(K10/AB12)</f>
        <v>#VALUE!</v>
      </c>
    </row>
    <row r="14" spans="1:30" ht="24.75" customHeight="1" x14ac:dyDescent="0.35">
      <c r="J14" s="13"/>
      <c r="K14" s="13" t="s">
        <v>112</v>
      </c>
      <c r="L14" s="12" t="str">
        <f>CONCATENATE(X8*X9,"V")</f>
        <v>230V</v>
      </c>
      <c r="M14" s="13"/>
      <c r="N14" s="19"/>
    </row>
    <row r="15" spans="1:30" ht="8.25" customHeight="1" x14ac:dyDescent="0.25">
      <c r="AA15" s="23" t="s">
        <v>52</v>
      </c>
      <c r="AB15" s="23">
        <v>100</v>
      </c>
    </row>
    <row r="16" spans="1:30" ht="23.25" x14ac:dyDescent="0.35">
      <c r="B16" s="17"/>
      <c r="E16" s="17"/>
    </row>
    <row r="17" spans="2:29" ht="30" customHeight="1" x14ac:dyDescent="0.35">
      <c r="B17" s="17"/>
      <c r="E17" s="17"/>
      <c r="I17" s="17"/>
      <c r="X17" s="23" t="s">
        <v>37</v>
      </c>
      <c r="Y17" s="23" t="e">
        <f>$AB$12/230</f>
        <v>#VALUE!</v>
      </c>
      <c r="Z17" s="23" t="s">
        <v>14</v>
      </c>
      <c r="AA17" s="23" t="e">
        <f>-$AB$13</f>
        <v>#VALUE!</v>
      </c>
    </row>
    <row r="18" spans="2:29" ht="3" customHeight="1" x14ac:dyDescent="0.25">
      <c r="X18" s="23" t="s">
        <v>59</v>
      </c>
      <c r="Y18" s="23" t="e">
        <f>Y17*K10/AB12</f>
        <v>#VALUE!</v>
      </c>
      <c r="Z18" s="23" t="s">
        <v>14</v>
      </c>
      <c r="AA18" s="23">
        <v>0</v>
      </c>
    </row>
    <row r="19" spans="2:29" ht="23.25" x14ac:dyDescent="0.35">
      <c r="B19" s="15" t="s">
        <v>99</v>
      </c>
      <c r="K19" s="15" t="s">
        <v>101</v>
      </c>
      <c r="P19" s="15" t="s">
        <v>102</v>
      </c>
      <c r="X19" s="23" t="s">
        <v>60</v>
      </c>
      <c r="Y19" s="23" t="e">
        <f>Y17*AB11/AB12</f>
        <v>#VALUE!</v>
      </c>
      <c r="Z19" s="23" t="s">
        <v>14</v>
      </c>
      <c r="AA19" s="23">
        <v>-90</v>
      </c>
    </row>
    <row r="21" spans="2:29" x14ac:dyDescent="0.25">
      <c r="Z21" s="23" t="s">
        <v>19</v>
      </c>
      <c r="AA21" s="23" t="s">
        <v>20</v>
      </c>
      <c r="AB21" s="23" t="s">
        <v>21</v>
      </c>
      <c r="AC21" s="23" t="s">
        <v>22</v>
      </c>
    </row>
    <row r="22" spans="2:29" x14ac:dyDescent="0.25">
      <c r="Y22" s="23" t="s">
        <v>75</v>
      </c>
      <c r="Z22" s="23">
        <v>0</v>
      </c>
      <c r="AA22" s="23">
        <f>X4</f>
        <v>5</v>
      </c>
      <c r="AB22" s="23">
        <v>0</v>
      </c>
      <c r="AC22" s="23">
        <v>0</v>
      </c>
    </row>
    <row r="23" spans="2:29" x14ac:dyDescent="0.25">
      <c r="Y23" s="23" t="s">
        <v>95</v>
      </c>
      <c r="Z23" s="23">
        <f>AA22</f>
        <v>5</v>
      </c>
      <c r="AA23" s="23">
        <f>Z23</f>
        <v>5</v>
      </c>
      <c r="AB23" s="23">
        <v>0</v>
      </c>
      <c r="AC23" s="23">
        <f>X5</f>
        <v>6</v>
      </c>
    </row>
    <row r="24" spans="2:29" x14ac:dyDescent="0.25">
      <c r="Y24" s="23" t="s">
        <v>27</v>
      </c>
      <c r="Z24" s="23">
        <f>AA22</f>
        <v>5</v>
      </c>
      <c r="AA24" s="23">
        <f>AA22</f>
        <v>5</v>
      </c>
      <c r="AB24" s="23">
        <f>AC23</f>
        <v>6</v>
      </c>
      <c r="AC24" s="23">
        <f>X5-X6</f>
        <v>5</v>
      </c>
    </row>
    <row r="25" spans="2:29" x14ac:dyDescent="0.25">
      <c r="Y25" s="23" t="s">
        <v>100</v>
      </c>
      <c r="Z25" s="23">
        <v>0</v>
      </c>
      <c r="AA25" s="23">
        <f>AA22</f>
        <v>5</v>
      </c>
      <c r="AB25" s="23">
        <f>0</f>
        <v>0</v>
      </c>
      <c r="AC25" s="23">
        <f>AC24</f>
        <v>5</v>
      </c>
    </row>
    <row r="26" spans="2:29" x14ac:dyDescent="0.25">
      <c r="Y26" s="23" t="s">
        <v>32</v>
      </c>
      <c r="Z26" s="23">
        <v>0</v>
      </c>
      <c r="AA26" s="23">
        <v>0</v>
      </c>
      <c r="AB26" s="23">
        <v>-1</v>
      </c>
      <c r="AC26" s="23">
        <v>1</v>
      </c>
    </row>
    <row r="28" spans="2:29" x14ac:dyDescent="0.25">
      <c r="Y28" s="23" t="s">
        <v>23</v>
      </c>
      <c r="Z28" s="23">
        <v>0</v>
      </c>
      <c r="AA28" s="23">
        <f>X4*X9</f>
        <v>162.63455967290594</v>
      </c>
      <c r="AB28" s="23">
        <v>0</v>
      </c>
      <c r="AC28" s="23">
        <v>0</v>
      </c>
    </row>
    <row r="29" spans="2:29" x14ac:dyDescent="0.25">
      <c r="Y29" s="23" t="s">
        <v>26</v>
      </c>
      <c r="Z29" s="23">
        <f>AA28</f>
        <v>162.63455967290594</v>
      </c>
      <c r="AA29" s="23">
        <f>Z29</f>
        <v>162.63455967290594</v>
      </c>
      <c r="AB29" s="23">
        <f>AC28</f>
        <v>0</v>
      </c>
      <c r="AC29" s="23">
        <f>X5*X9</f>
        <v>195.1614716074871</v>
      </c>
    </row>
    <row r="30" spans="2:29" x14ac:dyDescent="0.25">
      <c r="Y30" s="23" t="s">
        <v>29</v>
      </c>
      <c r="Z30" s="23">
        <f>AA29</f>
        <v>162.63455967290594</v>
      </c>
      <c r="AA30" s="23">
        <f>AA29</f>
        <v>162.63455967290594</v>
      </c>
      <c r="AB30" s="23">
        <f>AC29</f>
        <v>195.1614716074871</v>
      </c>
      <c r="AC30" s="23">
        <f>AC29-(X6*X9)</f>
        <v>162.63455967290591</v>
      </c>
    </row>
    <row r="31" spans="2:29" x14ac:dyDescent="0.25">
      <c r="Y31" s="23" t="s">
        <v>24</v>
      </c>
      <c r="Z31" s="23">
        <v>0</v>
      </c>
      <c r="AA31" s="23">
        <f>AA28</f>
        <v>162.63455967290594</v>
      </c>
      <c r="AB31" s="23">
        <f>0</f>
        <v>0</v>
      </c>
      <c r="AC31" s="23">
        <f>AC30</f>
        <v>162.63455967290591</v>
      </c>
    </row>
    <row r="32" spans="2:29" x14ac:dyDescent="0.25">
      <c r="Y32" s="23" t="s">
        <v>32</v>
      </c>
      <c r="Z32" s="23">
        <v>0</v>
      </c>
      <c r="AA32" s="23">
        <v>0</v>
      </c>
      <c r="AB32" s="23">
        <v>-1</v>
      </c>
      <c r="AC32" s="23">
        <v>200</v>
      </c>
    </row>
    <row r="35" spans="16:29" x14ac:dyDescent="0.25">
      <c r="P35" s="20"/>
      <c r="Q35" s="20"/>
      <c r="R35" s="20"/>
      <c r="S35" s="20"/>
      <c r="T35" s="20"/>
      <c r="U35" s="20"/>
      <c r="Y35" s="23" t="s">
        <v>105</v>
      </c>
      <c r="Z35" s="23">
        <v>0</v>
      </c>
      <c r="AA35" s="23">
        <f>X4*X9</f>
        <v>162.63455967290594</v>
      </c>
      <c r="AB35" s="23">
        <v>0</v>
      </c>
      <c r="AC35" s="23">
        <v>0</v>
      </c>
    </row>
    <row r="36" spans="16:29" x14ac:dyDescent="0.25">
      <c r="P36" s="20" t="s">
        <v>9</v>
      </c>
      <c r="Q36" s="20" t="s">
        <v>61</v>
      </c>
      <c r="R36" s="20" t="s">
        <v>59</v>
      </c>
      <c r="S36" s="20" t="s">
        <v>60</v>
      </c>
      <c r="T36" s="20"/>
      <c r="U36" s="20"/>
      <c r="Y36" s="23" t="s">
        <v>106</v>
      </c>
      <c r="Z36" s="23">
        <f>AA35</f>
        <v>162.63455967290594</v>
      </c>
      <c r="AA36" s="23">
        <f>AA35</f>
        <v>162.63455967290594</v>
      </c>
      <c r="AB36" s="23">
        <f>0</f>
        <v>0</v>
      </c>
      <c r="AC36" s="23">
        <f>X5*X9</f>
        <v>195.1614716074871</v>
      </c>
    </row>
    <row r="37" spans="16:29" x14ac:dyDescent="0.25">
      <c r="P37" s="20"/>
      <c r="Q37" s="20"/>
      <c r="R37" s="20"/>
      <c r="S37" s="20"/>
      <c r="T37" s="20"/>
      <c r="U37" s="20"/>
      <c r="Y37" s="23" t="s">
        <v>107</v>
      </c>
      <c r="Z37" s="23">
        <f>AA35</f>
        <v>162.63455967290594</v>
      </c>
      <c r="AA37" s="23">
        <f>AA35</f>
        <v>162.63455967290594</v>
      </c>
      <c r="AB37" s="23">
        <f>AC36</f>
        <v>195.1614716074871</v>
      </c>
      <c r="AC37" s="23">
        <f>AC36-X6*X9</f>
        <v>162.63455967290591</v>
      </c>
    </row>
    <row r="38" spans="16:29" x14ac:dyDescent="0.25">
      <c r="P38" s="20"/>
      <c r="Q38" s="20"/>
      <c r="R38" s="20"/>
      <c r="S38" s="20"/>
      <c r="T38" s="20"/>
      <c r="U38" s="20"/>
      <c r="Y38" s="23" t="s">
        <v>108</v>
      </c>
      <c r="Z38" s="23">
        <v>0</v>
      </c>
      <c r="AA38" s="23">
        <f>AA35</f>
        <v>162.63455967290594</v>
      </c>
      <c r="AB38" s="23">
        <v>0</v>
      </c>
      <c r="AC38" s="23">
        <f>AC37</f>
        <v>162.63455967290591</v>
      </c>
    </row>
    <row r="39" spans="16:29" x14ac:dyDescent="0.25">
      <c r="P39" s="20"/>
      <c r="Q39" s="20"/>
      <c r="R39" s="20"/>
      <c r="S39" s="20"/>
      <c r="T39" s="20"/>
      <c r="U39" s="20"/>
      <c r="Y39" s="23" t="s">
        <v>32</v>
      </c>
      <c r="Z39" s="23">
        <v>0</v>
      </c>
      <c r="AA39" s="23">
        <v>0</v>
      </c>
      <c r="AB39" s="23">
        <v>-100</v>
      </c>
      <c r="AC39" s="23">
        <v>100</v>
      </c>
    </row>
    <row r="40" spans="16:29" x14ac:dyDescent="0.25">
      <c r="P40" s="20"/>
      <c r="Q40" s="20"/>
      <c r="R40" s="20"/>
      <c r="S40" s="20"/>
      <c r="T40" s="20"/>
      <c r="U40" s="20"/>
    </row>
    <row r="41" spans="16:29" x14ac:dyDescent="0.25">
      <c r="P41" s="20"/>
      <c r="Q41" s="20"/>
      <c r="R41" s="20"/>
      <c r="S41" s="20"/>
      <c r="T41" s="20"/>
      <c r="U41" s="20"/>
    </row>
    <row r="42" spans="16:29" x14ac:dyDescent="0.25">
      <c r="P42" s="20"/>
      <c r="Q42" s="20"/>
      <c r="R42" s="20"/>
      <c r="S42" s="20"/>
      <c r="T42" s="20"/>
      <c r="U42" s="20"/>
    </row>
    <row r="43" spans="16:29" x14ac:dyDescent="0.25">
      <c r="P43" s="20"/>
      <c r="Q43" s="20"/>
      <c r="R43" s="20"/>
      <c r="S43" s="20"/>
      <c r="T43" s="20"/>
      <c r="U43" s="20"/>
    </row>
    <row r="44" spans="16:29" x14ac:dyDescent="0.25">
      <c r="P44" s="20"/>
      <c r="Q44" s="20"/>
      <c r="R44" s="20"/>
      <c r="S44" s="20"/>
      <c r="T44" s="20"/>
      <c r="U44" s="20"/>
    </row>
    <row r="45" spans="16:29" x14ac:dyDescent="0.25">
      <c r="P45" s="20"/>
      <c r="Q45" s="20"/>
      <c r="R45" s="20"/>
      <c r="S45" s="20"/>
      <c r="T45" s="20"/>
      <c r="U45" s="20"/>
    </row>
    <row r="46" spans="16:29" x14ac:dyDescent="0.25">
      <c r="P46" s="20"/>
      <c r="Q46" s="20"/>
      <c r="R46" s="20"/>
      <c r="S46" s="20"/>
      <c r="T46" s="20"/>
      <c r="U46" s="20"/>
    </row>
    <row r="47" spans="16:29" x14ac:dyDescent="0.25">
      <c r="P47" s="20"/>
      <c r="Q47" s="20"/>
      <c r="R47" s="20"/>
      <c r="S47" s="20"/>
      <c r="T47" s="20"/>
      <c r="U47" s="20"/>
    </row>
    <row r="48" spans="16:29" x14ac:dyDescent="0.25">
      <c r="P48" s="20"/>
      <c r="Q48" s="20"/>
      <c r="R48" s="20"/>
      <c r="S48" s="20"/>
      <c r="T48" s="20"/>
      <c r="U48" s="20"/>
    </row>
    <row r="49" spans="16:21" x14ac:dyDescent="0.25">
      <c r="P49" s="20"/>
      <c r="Q49" s="20"/>
      <c r="R49" s="20"/>
      <c r="S49" s="20"/>
      <c r="T49" s="20"/>
      <c r="U49" s="20"/>
    </row>
    <row r="50" spans="16:21" x14ac:dyDescent="0.25">
      <c r="P50" s="20"/>
      <c r="Q50" s="20"/>
      <c r="R50" s="20"/>
      <c r="S50" s="20"/>
      <c r="T50" s="20"/>
      <c r="U50" s="20"/>
    </row>
    <row r="51" spans="16:21" x14ac:dyDescent="0.25">
      <c r="P51" s="20"/>
      <c r="Q51" s="20"/>
      <c r="R51" s="20"/>
      <c r="S51" s="20"/>
      <c r="T51" s="20"/>
      <c r="U51" s="20"/>
    </row>
    <row r="52" spans="16:21" x14ac:dyDescent="0.25">
      <c r="P52" s="20"/>
      <c r="Q52" s="20"/>
      <c r="R52" s="20"/>
      <c r="S52" s="20"/>
      <c r="T52" s="20"/>
      <c r="U52" s="20"/>
    </row>
    <row r="53" spans="16:21" x14ac:dyDescent="0.25">
      <c r="P53" s="20"/>
      <c r="Q53" s="20"/>
      <c r="R53" s="20"/>
      <c r="S53" s="20"/>
      <c r="T53" s="20"/>
      <c r="U53" s="20"/>
    </row>
    <row r="54" spans="16:21" x14ac:dyDescent="0.25">
      <c r="P54" s="20"/>
      <c r="Q54" s="20"/>
      <c r="R54" s="20"/>
      <c r="S54" s="20"/>
      <c r="T54" s="20"/>
      <c r="U54" s="20"/>
    </row>
    <row r="55" spans="16:21" x14ac:dyDescent="0.25">
      <c r="P55" s="20"/>
      <c r="Q55" s="20"/>
      <c r="R55" s="20"/>
      <c r="S55" s="20"/>
      <c r="T55" s="20"/>
      <c r="U55" s="20"/>
    </row>
    <row r="56" spans="16:21" x14ac:dyDescent="0.25">
      <c r="P56" s="20"/>
      <c r="Q56" s="20"/>
      <c r="R56" s="20"/>
      <c r="S56" s="20"/>
      <c r="T56" s="20"/>
      <c r="U56" s="20"/>
    </row>
    <row r="57" spans="16:21" x14ac:dyDescent="0.25">
      <c r="P57" s="20"/>
      <c r="Q57" s="20"/>
      <c r="R57" s="20"/>
      <c r="S57" s="20"/>
      <c r="T57" s="20"/>
      <c r="U57" s="20"/>
    </row>
    <row r="58" spans="16:21" x14ac:dyDescent="0.25">
      <c r="P58" s="20"/>
      <c r="Q58" s="20"/>
      <c r="R58" s="20"/>
      <c r="S58" s="20"/>
      <c r="T58" s="20"/>
      <c r="U58" s="20"/>
    </row>
    <row r="59" spans="16:21" x14ac:dyDescent="0.25">
      <c r="P59" s="20"/>
      <c r="Q59" s="20"/>
      <c r="R59" s="20"/>
      <c r="S59" s="20"/>
      <c r="T59" s="20"/>
      <c r="U59" s="20"/>
    </row>
    <row r="60" spans="16:21" x14ac:dyDescent="0.25">
      <c r="P60" s="20"/>
      <c r="Q60" s="20"/>
      <c r="R60" s="20"/>
      <c r="S60" s="20"/>
      <c r="T60" s="20"/>
      <c r="U60" s="20"/>
    </row>
    <row r="61" spans="16:21" x14ac:dyDescent="0.25">
      <c r="P61" s="20"/>
      <c r="Q61" s="20"/>
      <c r="R61" s="20"/>
      <c r="S61" s="20"/>
      <c r="T61" s="20"/>
      <c r="U61" s="20"/>
    </row>
    <row r="62" spans="16:21" x14ac:dyDescent="0.25">
      <c r="P62" s="20"/>
      <c r="Q62" s="20"/>
      <c r="R62" s="20"/>
      <c r="S62" s="20"/>
      <c r="T62" s="20"/>
      <c r="U62" s="20"/>
    </row>
    <row r="63" spans="16:21" x14ac:dyDescent="0.25">
      <c r="P63" s="20"/>
      <c r="Q63" s="20"/>
      <c r="R63" s="20"/>
      <c r="S63" s="20"/>
      <c r="T63" s="20"/>
      <c r="U63" s="20"/>
    </row>
    <row r="64" spans="16:21" x14ac:dyDescent="0.25">
      <c r="P64" s="20"/>
      <c r="Q64" s="20"/>
      <c r="R64" s="20"/>
      <c r="S64" s="20"/>
      <c r="T64" s="20"/>
      <c r="U64" s="20"/>
    </row>
    <row r="65" spans="16:21" x14ac:dyDescent="0.25">
      <c r="P65" s="20"/>
      <c r="Q65" s="20"/>
      <c r="R65" s="20"/>
      <c r="S65" s="20"/>
      <c r="T65" s="20"/>
      <c r="U65" s="20"/>
    </row>
    <row r="66" spans="16:21" x14ac:dyDescent="0.25">
      <c r="P66" s="20"/>
      <c r="Q66" s="20"/>
      <c r="R66" s="20"/>
      <c r="S66" s="20"/>
      <c r="T66" s="20"/>
      <c r="U66" s="20"/>
    </row>
    <row r="67" spans="16:21" x14ac:dyDescent="0.25">
      <c r="P67" s="20"/>
      <c r="Q67" s="20"/>
      <c r="R67" s="20"/>
      <c r="S67" s="20"/>
      <c r="T67" s="20"/>
      <c r="U67" s="20"/>
    </row>
    <row r="68" spans="16:21" x14ac:dyDescent="0.25">
      <c r="P68" s="20"/>
      <c r="Q68" s="20"/>
      <c r="R68" s="20"/>
      <c r="S68" s="20"/>
      <c r="T68" s="20"/>
      <c r="U68" s="20"/>
    </row>
    <row r="69" spans="16:21" x14ac:dyDescent="0.25">
      <c r="P69" s="20"/>
      <c r="Q69" s="20"/>
      <c r="R69" s="20"/>
      <c r="S69" s="20"/>
      <c r="T69" s="20"/>
      <c r="U69" s="20"/>
    </row>
    <row r="70" spans="16:21" x14ac:dyDescent="0.25">
      <c r="P70" s="20"/>
      <c r="Q70" s="20"/>
      <c r="R70" s="20"/>
      <c r="S70" s="20"/>
      <c r="T70" s="20"/>
      <c r="U70" s="20"/>
    </row>
    <row r="71" spans="16:21" x14ac:dyDescent="0.25">
      <c r="P71" s="20"/>
      <c r="Q71" s="20"/>
      <c r="R71" s="20"/>
      <c r="S71" s="20"/>
      <c r="T71" s="20"/>
      <c r="U71" s="20"/>
    </row>
    <row r="72" spans="16:21" x14ac:dyDescent="0.25">
      <c r="P72" s="20"/>
      <c r="Q72" s="20"/>
      <c r="R72" s="20"/>
      <c r="S72" s="20"/>
      <c r="T72" s="20"/>
      <c r="U72" s="20"/>
    </row>
    <row r="73" spans="16:21" x14ac:dyDescent="0.25">
      <c r="P73" s="20"/>
      <c r="Q73" s="20"/>
      <c r="R73" s="20"/>
      <c r="S73" s="20"/>
      <c r="T73" s="20"/>
      <c r="U73" s="20"/>
    </row>
    <row r="74" spans="16:21" x14ac:dyDescent="0.25">
      <c r="P74" s="20"/>
      <c r="Q74" s="20"/>
      <c r="R74" s="20"/>
      <c r="S74" s="20"/>
      <c r="T74" s="20"/>
      <c r="U74" s="20"/>
    </row>
    <row r="75" spans="16:21" x14ac:dyDescent="0.25">
      <c r="P75" s="20"/>
      <c r="Q75" s="20"/>
      <c r="R75" s="20"/>
      <c r="S75" s="20"/>
      <c r="T75" s="20"/>
      <c r="U75" s="20"/>
    </row>
    <row r="76" spans="16:21" x14ac:dyDescent="0.25">
      <c r="P76" s="20"/>
      <c r="Q76" s="20"/>
      <c r="R76" s="20"/>
      <c r="S76" s="20"/>
      <c r="T76" s="20"/>
      <c r="U76" s="20"/>
    </row>
    <row r="77" spans="16:21" x14ac:dyDescent="0.25">
      <c r="P77" s="20"/>
      <c r="Q77" s="20"/>
      <c r="R77" s="20"/>
      <c r="S77" s="20"/>
      <c r="T77" s="20"/>
      <c r="U77" s="20"/>
    </row>
    <row r="78" spans="16:21" x14ac:dyDescent="0.25">
      <c r="P78" s="20"/>
      <c r="Q78" s="20"/>
      <c r="R78" s="20"/>
      <c r="S78" s="20"/>
      <c r="T78" s="20"/>
      <c r="U78" s="20"/>
    </row>
    <row r="79" spans="16:21" x14ac:dyDescent="0.25">
      <c r="P79" s="20"/>
      <c r="Q79" s="20"/>
      <c r="R79" s="20"/>
      <c r="S79" s="20"/>
      <c r="T79" s="20"/>
      <c r="U79" s="20"/>
    </row>
    <row r="80" spans="16:21" x14ac:dyDescent="0.25">
      <c r="P80" s="20"/>
      <c r="Q80" s="20"/>
      <c r="R80" s="20"/>
      <c r="S80" s="20"/>
      <c r="T80" s="20"/>
      <c r="U80" s="20"/>
    </row>
    <row r="81" spans="16:21" x14ac:dyDescent="0.25">
      <c r="P81" s="20"/>
      <c r="Q81" s="20"/>
      <c r="R81" s="20"/>
      <c r="S81" s="20"/>
      <c r="T81" s="20"/>
      <c r="U81" s="20"/>
    </row>
    <row r="82" spans="16:21" x14ac:dyDescent="0.25">
      <c r="P82" s="20"/>
      <c r="Q82" s="20"/>
      <c r="R82" s="20"/>
      <c r="S82" s="20"/>
      <c r="T82" s="20"/>
      <c r="U82" s="20"/>
    </row>
    <row r="83" spans="16:21" x14ac:dyDescent="0.25">
      <c r="P83" s="20"/>
      <c r="Q83" s="20"/>
      <c r="R83" s="20"/>
      <c r="S83" s="20"/>
      <c r="T83" s="20"/>
      <c r="U83" s="20"/>
    </row>
    <row r="84" spans="16:21" x14ac:dyDescent="0.25">
      <c r="P84" s="20"/>
      <c r="Q84" s="20"/>
      <c r="R84" s="20"/>
      <c r="S84" s="20"/>
      <c r="T84" s="20"/>
      <c r="U84" s="20"/>
    </row>
    <row r="85" spans="16:21" x14ac:dyDescent="0.25">
      <c r="P85" s="20"/>
      <c r="Q85" s="20"/>
      <c r="R85" s="20"/>
      <c r="S85" s="20"/>
      <c r="T85" s="20"/>
      <c r="U85" s="20"/>
    </row>
    <row r="86" spans="16:21" x14ac:dyDescent="0.25">
      <c r="P86" s="20"/>
      <c r="Q86" s="20"/>
      <c r="R86" s="20"/>
      <c r="S86" s="20"/>
      <c r="T86" s="20"/>
      <c r="U86" s="20"/>
    </row>
    <row r="87" spans="16:21" x14ac:dyDescent="0.25">
      <c r="P87" s="20"/>
      <c r="Q87" s="20"/>
      <c r="R87" s="20"/>
      <c r="S87" s="20"/>
      <c r="T87" s="20"/>
      <c r="U87" s="20"/>
    </row>
    <row r="88" spans="16:21" x14ac:dyDescent="0.25">
      <c r="P88" s="20"/>
      <c r="Q88" s="20"/>
      <c r="R88" s="20"/>
      <c r="S88" s="20"/>
      <c r="T88" s="20"/>
      <c r="U88" s="20"/>
    </row>
    <row r="89" spans="16:21" x14ac:dyDescent="0.25">
      <c r="P89" s="20"/>
      <c r="Q89" s="20"/>
      <c r="R89" s="20"/>
      <c r="S89" s="20"/>
      <c r="T89" s="20"/>
      <c r="U89" s="20"/>
    </row>
    <row r="90" spans="16:21" x14ac:dyDescent="0.25">
      <c r="P90" s="20"/>
      <c r="Q90" s="20"/>
      <c r="R90" s="20"/>
      <c r="S90" s="20"/>
      <c r="T90" s="20"/>
      <c r="U90" s="20"/>
    </row>
    <row r="91" spans="16:21" x14ac:dyDescent="0.25">
      <c r="P91" s="20"/>
      <c r="Q91" s="20"/>
      <c r="R91" s="20"/>
      <c r="S91" s="20"/>
      <c r="T91" s="20"/>
      <c r="U91" s="20"/>
    </row>
    <row r="92" spans="16:21" x14ac:dyDescent="0.25">
      <c r="P92" s="20"/>
      <c r="Q92" s="20"/>
      <c r="R92" s="20"/>
      <c r="S92" s="20"/>
      <c r="T92" s="20"/>
      <c r="U92" s="20"/>
    </row>
    <row r="93" spans="16:21" x14ac:dyDescent="0.25">
      <c r="P93" s="20"/>
      <c r="Q93" s="20"/>
      <c r="R93" s="20"/>
      <c r="S93" s="20"/>
      <c r="T93" s="20"/>
      <c r="U93" s="20"/>
    </row>
    <row r="94" spans="16:21" x14ac:dyDescent="0.25">
      <c r="P94" s="20"/>
      <c r="Q94" s="20"/>
      <c r="R94" s="20"/>
      <c r="S94" s="20"/>
      <c r="T94" s="20"/>
      <c r="U94" s="20"/>
    </row>
    <row r="95" spans="16:21" x14ac:dyDescent="0.25">
      <c r="P95" s="20"/>
      <c r="Q95" s="20"/>
      <c r="R95" s="20"/>
      <c r="S95" s="20"/>
      <c r="T95" s="20"/>
      <c r="U95" s="20"/>
    </row>
    <row r="96" spans="16:21" x14ac:dyDescent="0.25">
      <c r="P96" s="20"/>
      <c r="Q96" s="20"/>
      <c r="R96" s="20"/>
      <c r="S96" s="20"/>
      <c r="T96" s="20"/>
      <c r="U96" s="20"/>
    </row>
    <row r="97" spans="16:21" x14ac:dyDescent="0.25">
      <c r="P97" s="20"/>
      <c r="Q97" s="20"/>
      <c r="R97" s="20"/>
      <c r="S97" s="20"/>
      <c r="T97" s="20"/>
      <c r="U97" s="20"/>
    </row>
    <row r="98" spans="16:21" x14ac:dyDescent="0.25">
      <c r="P98" s="20"/>
      <c r="Q98" s="20"/>
      <c r="R98" s="20"/>
      <c r="S98" s="20"/>
      <c r="T98" s="20"/>
      <c r="U98" s="20"/>
    </row>
    <row r="99" spans="16:21" x14ac:dyDescent="0.25">
      <c r="P99" s="20"/>
      <c r="Q99" s="20"/>
      <c r="R99" s="20"/>
      <c r="S99" s="20"/>
      <c r="T99" s="20"/>
      <c r="U99" s="20"/>
    </row>
    <row r="100" spans="16:21" x14ac:dyDescent="0.25">
      <c r="P100" s="20"/>
      <c r="Q100" s="20"/>
      <c r="R100" s="20"/>
      <c r="S100" s="20"/>
      <c r="T100" s="20"/>
      <c r="U100" s="20"/>
    </row>
    <row r="101" spans="16:21" x14ac:dyDescent="0.25">
      <c r="P101" s="20"/>
      <c r="Q101" s="20"/>
      <c r="R101" s="20"/>
      <c r="S101" s="20"/>
      <c r="T101" s="20"/>
      <c r="U101" s="20"/>
    </row>
    <row r="102" spans="16:21" x14ac:dyDescent="0.25">
      <c r="P102" s="20"/>
      <c r="Q102" s="20"/>
      <c r="R102" s="20"/>
      <c r="S102" s="20"/>
      <c r="T102" s="20"/>
      <c r="U102" s="20"/>
    </row>
    <row r="103" spans="16:21" x14ac:dyDescent="0.25">
      <c r="P103" s="20"/>
      <c r="Q103" s="20"/>
      <c r="R103" s="20"/>
      <c r="S103" s="20"/>
      <c r="T103" s="20"/>
      <c r="U103" s="20"/>
    </row>
    <row r="104" spans="16:21" x14ac:dyDescent="0.25">
      <c r="P104" s="20"/>
      <c r="Q104" s="20"/>
      <c r="R104" s="20"/>
      <c r="S104" s="20"/>
      <c r="T104" s="20"/>
      <c r="U104" s="20"/>
    </row>
    <row r="105" spans="16:21" x14ac:dyDescent="0.25">
      <c r="P105" s="20"/>
      <c r="Q105" s="20"/>
      <c r="R105" s="20"/>
      <c r="S105" s="20"/>
      <c r="T105" s="20"/>
      <c r="U105" s="20"/>
    </row>
    <row r="106" spans="16:21" x14ac:dyDescent="0.25">
      <c r="P106" s="20"/>
      <c r="Q106" s="20"/>
      <c r="R106" s="20"/>
      <c r="S106" s="20"/>
      <c r="T106" s="20"/>
      <c r="U106" s="20"/>
    </row>
    <row r="107" spans="16:21" x14ac:dyDescent="0.25">
      <c r="P107" s="20"/>
      <c r="Q107" s="20"/>
      <c r="R107" s="20"/>
      <c r="S107" s="20"/>
      <c r="T107" s="20"/>
      <c r="U107" s="20"/>
    </row>
    <row r="108" spans="16:21" x14ac:dyDescent="0.25">
      <c r="P108" s="20"/>
      <c r="Q108" s="20"/>
      <c r="R108" s="20"/>
      <c r="S108" s="20"/>
      <c r="T108" s="20"/>
      <c r="U108" s="20"/>
    </row>
    <row r="109" spans="16:21" x14ac:dyDescent="0.25">
      <c r="P109" s="20"/>
      <c r="Q109" s="20"/>
      <c r="R109" s="20"/>
      <c r="S109" s="20"/>
      <c r="T109" s="20"/>
      <c r="U109" s="20"/>
    </row>
    <row r="110" spans="16:21" x14ac:dyDescent="0.25">
      <c r="P110" s="20"/>
      <c r="Q110" s="20"/>
      <c r="R110" s="20"/>
      <c r="S110" s="20"/>
      <c r="T110" s="20"/>
      <c r="U110" s="20"/>
    </row>
    <row r="111" spans="16:21" x14ac:dyDescent="0.25">
      <c r="P111" s="20"/>
      <c r="Q111" s="20"/>
      <c r="R111" s="20"/>
      <c r="S111" s="20"/>
      <c r="T111" s="20"/>
      <c r="U111" s="20"/>
    </row>
    <row r="112" spans="16:21" x14ac:dyDescent="0.25">
      <c r="P112" s="20"/>
      <c r="Q112" s="20"/>
      <c r="R112" s="20"/>
      <c r="S112" s="20"/>
      <c r="T112" s="20"/>
      <c r="U112" s="20"/>
    </row>
    <row r="113" spans="16:21" x14ac:dyDescent="0.25">
      <c r="P113" s="20"/>
      <c r="Q113" s="20"/>
      <c r="R113" s="20"/>
      <c r="S113" s="20"/>
      <c r="T113" s="20"/>
      <c r="U113" s="20"/>
    </row>
    <row r="114" spans="16:21" x14ac:dyDescent="0.25">
      <c r="P114" s="20"/>
      <c r="Q114" s="20"/>
      <c r="R114" s="20"/>
      <c r="S114" s="20"/>
      <c r="T114" s="20"/>
      <c r="U114" s="20"/>
    </row>
    <row r="115" spans="16:21" x14ac:dyDescent="0.25">
      <c r="P115" s="20"/>
      <c r="Q115" s="20"/>
      <c r="R115" s="20"/>
      <c r="S115" s="20"/>
      <c r="T115" s="20"/>
      <c r="U115" s="20"/>
    </row>
    <row r="116" spans="16:21" x14ac:dyDescent="0.25">
      <c r="P116" s="20"/>
      <c r="Q116" s="20"/>
      <c r="R116" s="20"/>
      <c r="S116" s="20"/>
      <c r="T116" s="20"/>
      <c r="U116" s="20"/>
    </row>
    <row r="117" spans="16:21" x14ac:dyDescent="0.25">
      <c r="P117" s="20"/>
      <c r="Q117" s="20"/>
      <c r="R117" s="20"/>
      <c r="S117" s="20"/>
      <c r="T117" s="20"/>
      <c r="U117" s="20"/>
    </row>
    <row r="118" spans="16:21" x14ac:dyDescent="0.25">
      <c r="P118" s="20"/>
      <c r="Q118" s="20"/>
      <c r="R118" s="20"/>
      <c r="S118" s="20"/>
      <c r="T118" s="20"/>
      <c r="U118" s="20"/>
    </row>
    <row r="119" spans="16:21" x14ac:dyDescent="0.25">
      <c r="P119" s="20"/>
      <c r="Q119" s="20"/>
      <c r="R119" s="20"/>
      <c r="S119" s="20"/>
      <c r="T119" s="20"/>
      <c r="U119" s="20"/>
    </row>
    <row r="120" spans="16:21" x14ac:dyDescent="0.25">
      <c r="P120" s="20"/>
      <c r="Q120" s="20"/>
      <c r="R120" s="20"/>
      <c r="S120" s="20"/>
      <c r="T120" s="20"/>
      <c r="U120" s="20"/>
    </row>
    <row r="121" spans="16:21" x14ac:dyDescent="0.25">
      <c r="P121" s="20"/>
      <c r="Q121" s="20"/>
      <c r="R121" s="20"/>
      <c r="S121" s="20"/>
      <c r="T121" s="20"/>
      <c r="U121" s="20"/>
    </row>
    <row r="122" spans="16:21" x14ac:dyDescent="0.25">
      <c r="P122" s="20"/>
      <c r="Q122" s="20"/>
      <c r="R122" s="20"/>
      <c r="S122" s="20"/>
      <c r="T122" s="20"/>
      <c r="U122" s="20"/>
    </row>
    <row r="123" spans="16:21" x14ac:dyDescent="0.25">
      <c r="P123" s="20"/>
      <c r="Q123" s="20"/>
      <c r="R123" s="20"/>
      <c r="S123" s="20"/>
      <c r="T123" s="20"/>
      <c r="U123" s="20"/>
    </row>
    <row r="124" spans="16:21" x14ac:dyDescent="0.25">
      <c r="P124" s="20"/>
      <c r="Q124" s="20"/>
      <c r="R124" s="20"/>
      <c r="S124" s="20"/>
      <c r="T124" s="20"/>
      <c r="U124" s="20"/>
    </row>
    <row r="125" spans="16:21" x14ac:dyDescent="0.25">
      <c r="P125" s="20"/>
      <c r="Q125" s="20"/>
      <c r="R125" s="20"/>
      <c r="S125" s="20"/>
      <c r="T125" s="20"/>
      <c r="U125" s="20"/>
    </row>
    <row r="126" spans="16:21" x14ac:dyDescent="0.25">
      <c r="P126" s="20"/>
      <c r="Q126" s="20"/>
      <c r="R126" s="20"/>
      <c r="S126" s="20"/>
      <c r="T126" s="20"/>
      <c r="U126" s="20"/>
    </row>
    <row r="127" spans="16:21" x14ac:dyDescent="0.25">
      <c r="P127" s="20"/>
      <c r="Q127" s="20"/>
      <c r="R127" s="20"/>
      <c r="S127" s="20"/>
      <c r="T127" s="20"/>
      <c r="U127" s="20"/>
    </row>
    <row r="128" spans="16:21" x14ac:dyDescent="0.25">
      <c r="P128" s="20"/>
      <c r="Q128" s="20"/>
      <c r="R128" s="20"/>
      <c r="S128" s="20"/>
      <c r="T128" s="20"/>
      <c r="U128" s="20"/>
    </row>
    <row r="129" spans="16:21" x14ac:dyDescent="0.25">
      <c r="P129" s="20"/>
      <c r="Q129" s="20"/>
      <c r="R129" s="20"/>
      <c r="S129" s="20"/>
      <c r="T129" s="20"/>
      <c r="U129" s="20"/>
    </row>
    <row r="130" spans="16:21" x14ac:dyDescent="0.25">
      <c r="P130" s="20"/>
      <c r="Q130" s="20"/>
      <c r="R130" s="20"/>
      <c r="S130" s="20"/>
      <c r="T130" s="20"/>
      <c r="U130" s="20"/>
    </row>
    <row r="131" spans="16:21" x14ac:dyDescent="0.25">
      <c r="P131" s="20"/>
      <c r="Q131" s="20"/>
      <c r="R131" s="20"/>
      <c r="S131" s="20"/>
      <c r="T131" s="20"/>
      <c r="U131" s="20"/>
    </row>
    <row r="132" spans="16:21" x14ac:dyDescent="0.25">
      <c r="P132" s="20"/>
      <c r="Q132" s="20"/>
      <c r="R132" s="20"/>
      <c r="S132" s="20"/>
      <c r="T132" s="20"/>
      <c r="U132" s="20"/>
    </row>
    <row r="133" spans="16:21" x14ac:dyDescent="0.25">
      <c r="P133" s="20"/>
      <c r="Q133" s="20"/>
      <c r="R133" s="20"/>
      <c r="S133" s="20"/>
      <c r="T133" s="20"/>
      <c r="U133" s="20"/>
    </row>
    <row r="134" spans="16:21" x14ac:dyDescent="0.25">
      <c r="P134" s="20"/>
      <c r="Q134" s="20"/>
      <c r="R134" s="20"/>
      <c r="S134" s="20"/>
      <c r="T134" s="20"/>
      <c r="U134" s="20"/>
    </row>
    <row r="135" spans="16:21" x14ac:dyDescent="0.25">
      <c r="P135" s="20"/>
      <c r="Q135" s="20"/>
      <c r="R135" s="20"/>
      <c r="S135" s="20"/>
      <c r="T135" s="20"/>
      <c r="U135" s="20"/>
    </row>
    <row r="136" spans="16:21" x14ac:dyDescent="0.25">
      <c r="P136" s="20"/>
      <c r="Q136" s="20"/>
      <c r="R136" s="20"/>
      <c r="S136" s="20"/>
      <c r="T136" s="20"/>
      <c r="U136" s="20"/>
    </row>
    <row r="137" spans="16:21" x14ac:dyDescent="0.25">
      <c r="P137" s="20"/>
      <c r="Q137" s="20"/>
      <c r="R137" s="20"/>
      <c r="S137" s="20"/>
      <c r="T137" s="20"/>
      <c r="U137" s="20"/>
    </row>
    <row r="138" spans="16:21" x14ac:dyDescent="0.25">
      <c r="P138" s="20"/>
      <c r="Q138" s="20"/>
      <c r="R138" s="20"/>
      <c r="S138" s="20"/>
      <c r="T138" s="20"/>
      <c r="U138" s="20"/>
    </row>
    <row r="139" spans="16:21" x14ac:dyDescent="0.25">
      <c r="P139" s="20"/>
      <c r="Q139" s="20"/>
      <c r="R139" s="20"/>
      <c r="S139" s="20"/>
      <c r="T139" s="20"/>
      <c r="U139" s="20"/>
    </row>
    <row r="140" spans="16:21" x14ac:dyDescent="0.25">
      <c r="P140" s="20"/>
      <c r="Q140" s="20"/>
      <c r="R140" s="20"/>
      <c r="S140" s="20"/>
      <c r="T140" s="20"/>
      <c r="U140" s="20"/>
    </row>
    <row r="141" spans="16:21" x14ac:dyDescent="0.25">
      <c r="P141" s="20"/>
      <c r="Q141" s="20"/>
      <c r="R141" s="20"/>
      <c r="S141" s="20"/>
      <c r="T141" s="20"/>
      <c r="U141" s="20"/>
    </row>
    <row r="142" spans="16:21" x14ac:dyDescent="0.25">
      <c r="P142" s="20"/>
      <c r="Q142" s="20"/>
      <c r="R142" s="20"/>
      <c r="S142" s="20"/>
      <c r="T142" s="20"/>
      <c r="U142" s="20"/>
    </row>
    <row r="143" spans="16:21" x14ac:dyDescent="0.25">
      <c r="P143" s="20"/>
      <c r="Q143" s="20"/>
      <c r="R143" s="20"/>
      <c r="S143" s="20"/>
      <c r="T143" s="20"/>
      <c r="U143" s="20"/>
    </row>
    <row r="144" spans="16:21" x14ac:dyDescent="0.25">
      <c r="P144" s="20"/>
      <c r="Q144" s="20"/>
      <c r="R144" s="20"/>
      <c r="S144" s="20"/>
      <c r="T144" s="20"/>
      <c r="U144" s="20"/>
    </row>
    <row r="145" spans="16:21" x14ac:dyDescent="0.25">
      <c r="P145" s="20"/>
      <c r="Q145" s="20"/>
      <c r="R145" s="20"/>
      <c r="S145" s="20"/>
      <c r="T145" s="20"/>
      <c r="U145" s="20"/>
    </row>
    <row r="146" spans="16:21" x14ac:dyDescent="0.25">
      <c r="P146" s="20"/>
      <c r="Q146" s="20"/>
      <c r="R146" s="20"/>
      <c r="S146" s="20"/>
      <c r="T146" s="20"/>
      <c r="U146" s="20"/>
    </row>
    <row r="147" spans="16:21" x14ac:dyDescent="0.25">
      <c r="P147" s="20"/>
      <c r="Q147" s="20"/>
      <c r="R147" s="20"/>
      <c r="S147" s="20"/>
      <c r="T147" s="20"/>
      <c r="U147" s="20"/>
    </row>
    <row r="148" spans="16:21" x14ac:dyDescent="0.25">
      <c r="P148" s="20"/>
      <c r="Q148" s="20"/>
      <c r="R148" s="20"/>
      <c r="S148" s="20"/>
      <c r="T148" s="20"/>
      <c r="U148" s="20"/>
    </row>
    <row r="149" spans="16:21" x14ac:dyDescent="0.25">
      <c r="P149" s="20"/>
      <c r="Q149" s="20"/>
      <c r="R149" s="20"/>
      <c r="S149" s="20"/>
      <c r="T149" s="20"/>
      <c r="U149" s="20"/>
    </row>
    <row r="150" spans="16:21" x14ac:dyDescent="0.25">
      <c r="P150" s="20"/>
      <c r="Q150" s="20"/>
      <c r="R150" s="20"/>
      <c r="S150" s="20"/>
      <c r="T150" s="20"/>
      <c r="U150" s="20"/>
    </row>
    <row r="151" spans="16:21" x14ac:dyDescent="0.25">
      <c r="P151" s="20"/>
      <c r="Q151" s="20"/>
      <c r="R151" s="20"/>
      <c r="S151" s="20"/>
      <c r="T151" s="20"/>
      <c r="U151" s="20"/>
    </row>
    <row r="152" spans="16:21" x14ac:dyDescent="0.25">
      <c r="P152" s="20"/>
      <c r="Q152" s="20"/>
      <c r="R152" s="20"/>
      <c r="S152" s="20"/>
      <c r="T152" s="20"/>
      <c r="U152" s="20"/>
    </row>
    <row r="153" spans="16:21" x14ac:dyDescent="0.25">
      <c r="P153" s="20"/>
      <c r="Q153" s="20"/>
      <c r="R153" s="20"/>
      <c r="S153" s="20"/>
      <c r="T153" s="20"/>
      <c r="U153" s="20"/>
    </row>
    <row r="154" spans="16:21" x14ac:dyDescent="0.25">
      <c r="P154" s="20"/>
      <c r="Q154" s="20"/>
      <c r="R154" s="20"/>
      <c r="S154" s="20"/>
      <c r="T154" s="20"/>
      <c r="U154" s="20"/>
    </row>
    <row r="155" spans="16:21" x14ac:dyDescent="0.25">
      <c r="P155" s="20"/>
      <c r="Q155" s="20"/>
      <c r="R155" s="20"/>
      <c r="S155" s="20"/>
      <c r="T155" s="20"/>
      <c r="U155" s="20"/>
    </row>
    <row r="156" spans="16:21" x14ac:dyDescent="0.25">
      <c r="P156" s="20"/>
      <c r="Q156" s="20"/>
      <c r="R156" s="20"/>
      <c r="S156" s="20"/>
      <c r="T156" s="20"/>
      <c r="U156" s="20"/>
    </row>
    <row r="157" spans="16:21" x14ac:dyDescent="0.25">
      <c r="P157" s="20"/>
      <c r="Q157" s="20"/>
      <c r="R157" s="20"/>
      <c r="S157" s="20"/>
      <c r="T157" s="20"/>
      <c r="U157" s="20"/>
    </row>
    <row r="158" spans="16:21" x14ac:dyDescent="0.25">
      <c r="P158" s="20"/>
      <c r="Q158" s="20"/>
      <c r="R158" s="20"/>
      <c r="S158" s="20"/>
      <c r="T158" s="20"/>
      <c r="U158" s="20"/>
    </row>
    <row r="159" spans="16:21" x14ac:dyDescent="0.25">
      <c r="P159" s="20"/>
      <c r="Q159" s="20"/>
      <c r="R159" s="20"/>
      <c r="S159" s="20"/>
      <c r="T159" s="20"/>
      <c r="U159" s="20"/>
    </row>
    <row r="160" spans="16:21" x14ac:dyDescent="0.25">
      <c r="P160" s="20"/>
      <c r="Q160" s="20"/>
      <c r="R160" s="20"/>
      <c r="S160" s="20"/>
      <c r="T160" s="20"/>
      <c r="U160" s="20"/>
    </row>
    <row r="161" spans="16:21" x14ac:dyDescent="0.25">
      <c r="P161" s="20"/>
      <c r="Q161" s="20"/>
      <c r="R161" s="20"/>
      <c r="S161" s="20"/>
      <c r="T161" s="20"/>
      <c r="U161" s="20"/>
    </row>
    <row r="162" spans="16:21" x14ac:dyDescent="0.25">
      <c r="P162" s="20"/>
      <c r="Q162" s="20"/>
      <c r="R162" s="20"/>
      <c r="S162" s="20"/>
      <c r="T162" s="20"/>
      <c r="U162" s="20"/>
    </row>
    <row r="163" spans="16:21" x14ac:dyDescent="0.25">
      <c r="P163" s="20"/>
      <c r="Q163" s="20"/>
      <c r="R163" s="20"/>
      <c r="S163" s="20"/>
      <c r="T163" s="20"/>
      <c r="U163" s="20"/>
    </row>
    <row r="164" spans="16:21" x14ac:dyDescent="0.25">
      <c r="P164" s="20"/>
      <c r="Q164" s="20"/>
      <c r="R164" s="20"/>
      <c r="S164" s="20"/>
      <c r="T164" s="20"/>
      <c r="U164" s="20"/>
    </row>
    <row r="165" spans="16:21" x14ac:dyDescent="0.25">
      <c r="P165" s="20"/>
      <c r="Q165" s="20"/>
      <c r="R165" s="20"/>
      <c r="S165" s="20"/>
      <c r="T165" s="20"/>
      <c r="U165" s="20"/>
    </row>
    <row r="166" spans="16:21" x14ac:dyDescent="0.25">
      <c r="P166" s="20"/>
      <c r="Q166" s="20"/>
      <c r="R166" s="20"/>
      <c r="S166" s="20"/>
      <c r="T166" s="20"/>
      <c r="U166" s="20"/>
    </row>
    <row r="167" spans="16:21" x14ac:dyDescent="0.25">
      <c r="P167" s="20"/>
      <c r="Q167" s="20"/>
      <c r="R167" s="20"/>
      <c r="S167" s="20"/>
      <c r="T167" s="20"/>
      <c r="U167" s="20"/>
    </row>
    <row r="168" spans="16:21" x14ac:dyDescent="0.25">
      <c r="P168" s="20"/>
      <c r="Q168" s="20"/>
      <c r="R168" s="20"/>
      <c r="S168" s="20"/>
      <c r="T168" s="20"/>
      <c r="U168" s="20"/>
    </row>
    <row r="169" spans="16:21" x14ac:dyDescent="0.25">
      <c r="P169" s="20"/>
      <c r="Q169" s="20"/>
      <c r="R169" s="20"/>
      <c r="S169" s="20"/>
      <c r="T169" s="20"/>
      <c r="U169" s="20"/>
    </row>
    <row r="170" spans="16:21" x14ac:dyDescent="0.25">
      <c r="P170" s="20"/>
      <c r="Q170" s="20"/>
      <c r="R170" s="20"/>
      <c r="S170" s="20"/>
      <c r="T170" s="20"/>
      <c r="U170" s="20"/>
    </row>
    <row r="171" spans="16:21" x14ac:dyDescent="0.25">
      <c r="P171" s="20"/>
      <c r="Q171" s="20"/>
      <c r="R171" s="20"/>
      <c r="S171" s="20"/>
      <c r="T171" s="20"/>
      <c r="U171" s="20"/>
    </row>
    <row r="172" spans="16:21" x14ac:dyDescent="0.25">
      <c r="P172" s="20"/>
      <c r="Q172" s="20"/>
      <c r="R172" s="20"/>
      <c r="S172" s="20"/>
      <c r="T172" s="20"/>
      <c r="U172" s="20"/>
    </row>
    <row r="173" spans="16:21" x14ac:dyDescent="0.25">
      <c r="P173" s="20"/>
      <c r="Q173" s="20"/>
      <c r="R173" s="20"/>
      <c r="S173" s="20"/>
      <c r="T173" s="20"/>
      <c r="U173" s="20"/>
    </row>
    <row r="174" spans="16:21" x14ac:dyDescent="0.25">
      <c r="P174" s="20"/>
      <c r="Q174" s="20"/>
      <c r="R174" s="20"/>
      <c r="S174" s="20"/>
      <c r="T174" s="20"/>
      <c r="U174" s="20"/>
    </row>
    <row r="175" spans="16:21" x14ac:dyDescent="0.25">
      <c r="P175" s="20"/>
      <c r="Q175" s="20"/>
      <c r="R175" s="20"/>
      <c r="S175" s="20"/>
      <c r="T175" s="20"/>
      <c r="U175" s="20"/>
    </row>
    <row r="176" spans="16:21" x14ac:dyDescent="0.25">
      <c r="P176" s="20"/>
      <c r="Q176" s="20"/>
      <c r="R176" s="20"/>
      <c r="S176" s="20"/>
      <c r="T176" s="20"/>
      <c r="U176" s="20"/>
    </row>
    <row r="177" spans="16:21" x14ac:dyDescent="0.25">
      <c r="P177" s="20"/>
      <c r="Q177" s="20"/>
      <c r="R177" s="20"/>
      <c r="S177" s="20"/>
      <c r="T177" s="20"/>
      <c r="U177" s="20"/>
    </row>
    <row r="178" spans="16:21" x14ac:dyDescent="0.25">
      <c r="P178" s="20"/>
      <c r="Q178" s="20"/>
      <c r="R178" s="20"/>
      <c r="S178" s="20"/>
      <c r="T178" s="20"/>
      <c r="U178" s="20"/>
    </row>
    <row r="179" spans="16:21" x14ac:dyDescent="0.25">
      <c r="P179" s="20"/>
      <c r="Q179" s="20"/>
      <c r="R179" s="20"/>
      <c r="S179" s="20"/>
      <c r="T179" s="20"/>
      <c r="U179" s="20"/>
    </row>
    <row r="180" spans="16:21" x14ac:dyDescent="0.25">
      <c r="P180" s="20"/>
      <c r="Q180" s="20"/>
      <c r="R180" s="20"/>
      <c r="S180" s="20"/>
      <c r="T180" s="20"/>
      <c r="U180" s="20"/>
    </row>
    <row r="181" spans="16:21" x14ac:dyDescent="0.25">
      <c r="P181" s="20"/>
      <c r="Q181" s="20"/>
      <c r="R181" s="20"/>
      <c r="S181" s="20"/>
      <c r="T181" s="20"/>
      <c r="U181" s="20"/>
    </row>
    <row r="182" spans="16:21" x14ac:dyDescent="0.25">
      <c r="P182" s="20"/>
      <c r="Q182" s="20"/>
      <c r="R182" s="20"/>
      <c r="S182" s="20"/>
      <c r="T182" s="20"/>
      <c r="U182" s="20"/>
    </row>
    <row r="183" spans="16:21" x14ac:dyDescent="0.25">
      <c r="P183" s="20"/>
      <c r="Q183" s="20"/>
      <c r="R183" s="20"/>
      <c r="S183" s="20"/>
      <c r="T183" s="20"/>
      <c r="U183" s="20"/>
    </row>
    <row r="184" spans="16:21" x14ac:dyDescent="0.25">
      <c r="P184" s="20"/>
      <c r="Q184" s="20"/>
      <c r="R184" s="20"/>
      <c r="S184" s="20"/>
      <c r="T184" s="20"/>
      <c r="U184" s="20"/>
    </row>
    <row r="185" spans="16:21" x14ac:dyDescent="0.25">
      <c r="P185" s="20"/>
      <c r="Q185" s="20"/>
      <c r="R185" s="20"/>
      <c r="S185" s="20"/>
      <c r="T185" s="20"/>
      <c r="U185" s="20"/>
    </row>
    <row r="186" spans="16:21" x14ac:dyDescent="0.25">
      <c r="P186" s="20"/>
      <c r="Q186" s="20"/>
      <c r="R186" s="20"/>
      <c r="S186" s="20"/>
      <c r="T186" s="20"/>
      <c r="U186" s="20"/>
    </row>
    <row r="187" spans="16:21" x14ac:dyDescent="0.25">
      <c r="P187" s="20"/>
      <c r="Q187" s="20"/>
      <c r="R187" s="20"/>
      <c r="S187" s="20"/>
      <c r="T187" s="20"/>
      <c r="U187" s="20"/>
    </row>
    <row r="188" spans="16:21" x14ac:dyDescent="0.25">
      <c r="P188" s="20"/>
      <c r="Q188" s="20"/>
      <c r="R188" s="20"/>
      <c r="S188" s="20"/>
      <c r="T188" s="20"/>
      <c r="U188" s="20"/>
    </row>
    <row r="189" spans="16:21" x14ac:dyDescent="0.25">
      <c r="P189" s="20"/>
      <c r="Q189" s="20"/>
      <c r="R189" s="20"/>
      <c r="S189" s="20"/>
      <c r="T189" s="20"/>
      <c r="U189" s="20"/>
    </row>
    <row r="190" spans="16:21" x14ac:dyDescent="0.25">
      <c r="P190" s="20"/>
      <c r="Q190" s="20"/>
      <c r="R190" s="20"/>
      <c r="S190" s="20"/>
      <c r="T190" s="20"/>
      <c r="U190" s="20"/>
    </row>
    <row r="191" spans="16:21" x14ac:dyDescent="0.25">
      <c r="P191" s="20"/>
      <c r="Q191" s="20"/>
      <c r="R191" s="20"/>
      <c r="S191" s="20"/>
      <c r="T191" s="20"/>
      <c r="U191" s="20"/>
    </row>
    <row r="192" spans="16:21" x14ac:dyDescent="0.25">
      <c r="P192" s="20"/>
      <c r="Q192" s="20"/>
      <c r="R192" s="20"/>
      <c r="S192" s="20"/>
      <c r="T192" s="20"/>
      <c r="U192" s="20"/>
    </row>
    <row r="193" spans="16:21" x14ac:dyDescent="0.25">
      <c r="P193" s="20"/>
      <c r="Q193" s="20"/>
      <c r="R193" s="20"/>
      <c r="S193" s="20"/>
      <c r="T193" s="20"/>
      <c r="U193" s="20"/>
    </row>
    <row r="194" spans="16:21" x14ac:dyDescent="0.25">
      <c r="P194" s="20"/>
      <c r="Q194" s="20"/>
      <c r="R194" s="20"/>
      <c r="S194" s="20"/>
      <c r="T194" s="20"/>
      <c r="U194" s="20"/>
    </row>
    <row r="195" spans="16:21" x14ac:dyDescent="0.25">
      <c r="P195" s="20"/>
      <c r="Q195" s="20"/>
      <c r="R195" s="20"/>
      <c r="S195" s="20"/>
      <c r="T195" s="20"/>
      <c r="U195" s="20"/>
    </row>
    <row r="196" spans="16:21" x14ac:dyDescent="0.25">
      <c r="P196" s="20"/>
      <c r="Q196" s="20"/>
      <c r="R196" s="20"/>
      <c r="S196" s="20"/>
      <c r="T196" s="20"/>
      <c r="U196" s="20"/>
    </row>
    <row r="197" spans="16:21" x14ac:dyDescent="0.25">
      <c r="P197" s="20"/>
      <c r="Q197" s="20"/>
      <c r="R197" s="20"/>
      <c r="S197" s="20"/>
      <c r="T197" s="20"/>
      <c r="U197" s="20"/>
    </row>
    <row r="198" spans="16:21" x14ac:dyDescent="0.25">
      <c r="P198" s="20"/>
      <c r="Q198" s="20"/>
      <c r="R198" s="20"/>
      <c r="S198" s="20"/>
      <c r="T198" s="20"/>
      <c r="U198" s="20"/>
    </row>
    <row r="199" spans="16:21" x14ac:dyDescent="0.25">
      <c r="P199" s="20"/>
      <c r="Q199" s="20"/>
      <c r="R199" s="20"/>
      <c r="S199" s="20"/>
      <c r="T199" s="20"/>
      <c r="U199" s="20"/>
    </row>
    <row r="200" spans="16:21" x14ac:dyDescent="0.25">
      <c r="P200" s="20"/>
      <c r="Q200" s="20"/>
      <c r="R200" s="20"/>
      <c r="S200" s="20"/>
      <c r="T200" s="20"/>
      <c r="U200" s="20"/>
    </row>
    <row r="201" spans="16:21" x14ac:dyDescent="0.25">
      <c r="P201" s="20"/>
      <c r="Q201" s="20"/>
      <c r="R201" s="20"/>
      <c r="S201" s="20"/>
      <c r="T201" s="20"/>
      <c r="U201" s="20"/>
    </row>
    <row r="202" spans="16:21" x14ac:dyDescent="0.25">
      <c r="P202" s="20"/>
      <c r="Q202" s="20"/>
      <c r="R202" s="20"/>
      <c r="S202" s="20"/>
      <c r="T202" s="20"/>
      <c r="U202" s="20"/>
    </row>
    <row r="203" spans="16:21" x14ac:dyDescent="0.25">
      <c r="P203" s="20"/>
      <c r="Q203" s="20"/>
      <c r="R203" s="20"/>
      <c r="S203" s="20"/>
      <c r="T203" s="20"/>
      <c r="U203" s="20"/>
    </row>
    <row r="204" spans="16:21" x14ac:dyDescent="0.25">
      <c r="P204" s="20"/>
      <c r="Q204" s="20"/>
      <c r="R204" s="20"/>
      <c r="S204" s="20"/>
      <c r="T204" s="20"/>
      <c r="U204" s="20"/>
    </row>
    <row r="205" spans="16:21" x14ac:dyDescent="0.25">
      <c r="P205" s="20"/>
      <c r="Q205" s="20"/>
      <c r="R205" s="20"/>
      <c r="S205" s="20"/>
      <c r="T205" s="20"/>
      <c r="U205" s="20"/>
    </row>
    <row r="206" spans="16:21" x14ac:dyDescent="0.25">
      <c r="P206" s="20"/>
      <c r="Q206" s="20"/>
      <c r="R206" s="20"/>
      <c r="S206" s="20"/>
      <c r="T206" s="20"/>
      <c r="U206" s="20"/>
    </row>
    <row r="207" spans="16:21" x14ac:dyDescent="0.25">
      <c r="P207" s="20"/>
      <c r="Q207" s="20"/>
      <c r="R207" s="20"/>
      <c r="S207" s="20"/>
      <c r="T207" s="20"/>
      <c r="U207" s="20"/>
    </row>
    <row r="208" spans="16:21" x14ac:dyDescent="0.25">
      <c r="P208" s="20"/>
      <c r="Q208" s="20"/>
      <c r="R208" s="20"/>
      <c r="S208" s="20"/>
      <c r="T208" s="20"/>
      <c r="U208" s="20"/>
    </row>
    <row r="209" spans="16:21" x14ac:dyDescent="0.25">
      <c r="P209" s="20"/>
      <c r="Q209" s="20"/>
      <c r="R209" s="20"/>
      <c r="S209" s="20"/>
      <c r="T209" s="20"/>
      <c r="U209" s="20"/>
    </row>
    <row r="210" spans="16:21" x14ac:dyDescent="0.25">
      <c r="P210" s="20"/>
      <c r="Q210" s="20"/>
      <c r="R210" s="20"/>
      <c r="S210" s="20"/>
      <c r="T210" s="20"/>
      <c r="U210" s="20"/>
    </row>
    <row r="211" spans="16:21" x14ac:dyDescent="0.25">
      <c r="P211" s="20"/>
      <c r="Q211" s="20"/>
      <c r="R211" s="20"/>
      <c r="S211" s="20"/>
      <c r="T211" s="20"/>
      <c r="U211" s="20"/>
    </row>
    <row r="212" spans="16:21" x14ac:dyDescent="0.25">
      <c r="P212" s="20"/>
      <c r="Q212" s="20"/>
      <c r="R212" s="20"/>
      <c r="S212" s="20"/>
      <c r="T212" s="20"/>
      <c r="U212" s="20"/>
    </row>
    <row r="213" spans="16:21" x14ac:dyDescent="0.25">
      <c r="P213" s="20"/>
      <c r="Q213" s="20"/>
      <c r="R213" s="20"/>
      <c r="S213" s="20"/>
      <c r="T213" s="20"/>
      <c r="U213" s="20"/>
    </row>
    <row r="214" spans="16:21" x14ac:dyDescent="0.25">
      <c r="P214" s="20"/>
      <c r="Q214" s="20"/>
      <c r="R214" s="20"/>
      <c r="S214" s="20"/>
      <c r="T214" s="20"/>
      <c r="U214" s="20"/>
    </row>
    <row r="215" spans="16:21" x14ac:dyDescent="0.25">
      <c r="P215" s="20"/>
      <c r="Q215" s="20"/>
      <c r="R215" s="20"/>
      <c r="S215" s="20"/>
      <c r="T215" s="20"/>
      <c r="U215" s="20"/>
    </row>
    <row r="216" spans="16:21" x14ac:dyDescent="0.25">
      <c r="P216" s="20"/>
      <c r="Q216" s="20"/>
      <c r="R216" s="20"/>
      <c r="S216" s="20"/>
      <c r="T216" s="20"/>
      <c r="U216" s="20"/>
    </row>
    <row r="217" spans="16:21" x14ac:dyDescent="0.25">
      <c r="P217" s="20"/>
      <c r="Q217" s="20"/>
      <c r="R217" s="20"/>
      <c r="S217" s="20"/>
      <c r="T217" s="20"/>
      <c r="U217" s="20"/>
    </row>
    <row r="218" spans="16:21" x14ac:dyDescent="0.25">
      <c r="P218" s="20"/>
      <c r="Q218" s="20"/>
      <c r="R218" s="20"/>
      <c r="S218" s="20"/>
      <c r="T218" s="20"/>
      <c r="U218" s="20"/>
    </row>
    <row r="219" spans="16:21" x14ac:dyDescent="0.25">
      <c r="P219" s="20"/>
      <c r="Q219" s="20"/>
      <c r="R219" s="20"/>
      <c r="S219" s="20"/>
      <c r="T219" s="20"/>
      <c r="U219" s="20"/>
    </row>
    <row r="220" spans="16:21" x14ac:dyDescent="0.25">
      <c r="P220" s="20"/>
      <c r="Q220" s="20"/>
      <c r="R220" s="20"/>
      <c r="S220" s="20"/>
      <c r="T220" s="20"/>
      <c r="U220" s="20"/>
    </row>
    <row r="221" spans="16:21" x14ac:dyDescent="0.25">
      <c r="P221" s="20"/>
      <c r="Q221" s="20"/>
      <c r="R221" s="20"/>
      <c r="S221" s="20"/>
      <c r="T221" s="20"/>
      <c r="U221" s="20"/>
    </row>
    <row r="222" spans="16:21" x14ac:dyDescent="0.25">
      <c r="P222" s="20"/>
      <c r="Q222" s="20"/>
      <c r="R222" s="20"/>
      <c r="S222" s="20"/>
      <c r="T222" s="20"/>
      <c r="U222" s="20"/>
    </row>
    <row r="223" spans="16:21" x14ac:dyDescent="0.25">
      <c r="P223" s="20"/>
      <c r="Q223" s="20"/>
      <c r="R223" s="20"/>
      <c r="S223" s="20"/>
      <c r="T223" s="20"/>
      <c r="U223" s="20"/>
    </row>
    <row r="224" spans="16:21" x14ac:dyDescent="0.25">
      <c r="P224" s="20"/>
      <c r="Q224" s="20"/>
      <c r="R224" s="20"/>
      <c r="S224" s="20"/>
      <c r="T224" s="20"/>
      <c r="U224" s="20"/>
    </row>
    <row r="225" spans="16:21" x14ac:dyDescent="0.25">
      <c r="P225" s="20"/>
      <c r="Q225" s="20"/>
      <c r="R225" s="20"/>
      <c r="S225" s="20"/>
      <c r="T225" s="20"/>
      <c r="U225" s="20"/>
    </row>
    <row r="226" spans="16:21" x14ac:dyDescent="0.25">
      <c r="P226" s="20"/>
      <c r="Q226" s="20"/>
      <c r="R226" s="20"/>
      <c r="S226" s="20"/>
      <c r="T226" s="20"/>
      <c r="U226" s="20"/>
    </row>
    <row r="227" spans="16:21" x14ac:dyDescent="0.25">
      <c r="P227" s="20"/>
      <c r="Q227" s="20"/>
      <c r="R227" s="20"/>
      <c r="S227" s="20"/>
      <c r="T227" s="20"/>
      <c r="U227" s="20"/>
    </row>
    <row r="228" spans="16:21" x14ac:dyDescent="0.25">
      <c r="P228" s="20"/>
      <c r="Q228" s="20"/>
      <c r="R228" s="20"/>
      <c r="S228" s="20"/>
      <c r="T228" s="20"/>
      <c r="U228" s="20"/>
    </row>
    <row r="229" spans="16:21" x14ac:dyDescent="0.25">
      <c r="P229" s="20"/>
      <c r="Q229" s="20"/>
      <c r="R229" s="20"/>
      <c r="S229" s="20"/>
      <c r="T229" s="20"/>
      <c r="U229" s="20"/>
    </row>
    <row r="230" spans="16:21" x14ac:dyDescent="0.25">
      <c r="P230" s="20"/>
      <c r="Q230" s="20"/>
      <c r="R230" s="20"/>
      <c r="S230" s="20"/>
      <c r="T230" s="20"/>
      <c r="U230" s="20"/>
    </row>
    <row r="231" spans="16:21" x14ac:dyDescent="0.25">
      <c r="P231" s="20"/>
      <c r="Q231" s="20"/>
      <c r="R231" s="20"/>
      <c r="S231" s="20"/>
      <c r="T231" s="20"/>
      <c r="U231" s="20"/>
    </row>
    <row r="232" spans="16:21" x14ac:dyDescent="0.25">
      <c r="P232" s="20"/>
      <c r="Q232" s="20"/>
      <c r="R232" s="20"/>
      <c r="S232" s="20"/>
      <c r="T232" s="20"/>
      <c r="U232" s="20"/>
    </row>
    <row r="233" spans="16:21" x14ac:dyDescent="0.25">
      <c r="P233" s="20"/>
      <c r="Q233" s="20"/>
      <c r="R233" s="20"/>
      <c r="S233" s="20"/>
      <c r="T233" s="20"/>
      <c r="U233" s="20"/>
    </row>
    <row r="234" spans="16:21" x14ac:dyDescent="0.25">
      <c r="P234" s="20"/>
      <c r="Q234" s="20"/>
      <c r="R234" s="20"/>
      <c r="S234" s="20"/>
      <c r="T234" s="20"/>
      <c r="U234" s="20"/>
    </row>
    <row r="235" spans="16:21" x14ac:dyDescent="0.25">
      <c r="P235" s="20"/>
      <c r="Q235" s="20"/>
      <c r="R235" s="20"/>
      <c r="S235" s="20"/>
      <c r="T235" s="20"/>
      <c r="U235" s="20"/>
    </row>
    <row r="236" spans="16:21" x14ac:dyDescent="0.25">
      <c r="P236" s="20"/>
      <c r="Q236" s="20"/>
      <c r="R236" s="20"/>
      <c r="S236" s="20"/>
      <c r="T236" s="20"/>
      <c r="U236" s="20"/>
    </row>
    <row r="237" spans="16:21" x14ac:dyDescent="0.25">
      <c r="P237" s="20"/>
      <c r="Q237" s="20"/>
      <c r="R237" s="20"/>
      <c r="S237" s="20"/>
      <c r="T237" s="20"/>
      <c r="U237" s="20"/>
    </row>
    <row r="238" spans="16:21" x14ac:dyDescent="0.25">
      <c r="P238" s="20"/>
      <c r="Q238" s="20"/>
      <c r="R238" s="20"/>
      <c r="S238" s="20"/>
      <c r="T238" s="20"/>
      <c r="U238" s="20"/>
    </row>
    <row r="239" spans="16:21" x14ac:dyDescent="0.25">
      <c r="P239" s="20"/>
      <c r="Q239" s="20"/>
      <c r="R239" s="20"/>
      <c r="S239" s="20"/>
      <c r="T239" s="20"/>
      <c r="U239" s="20"/>
    </row>
    <row r="240" spans="16:21" x14ac:dyDescent="0.25">
      <c r="P240" s="20"/>
      <c r="Q240" s="20"/>
      <c r="R240" s="20"/>
      <c r="S240" s="20"/>
      <c r="T240" s="20"/>
      <c r="U240" s="20"/>
    </row>
    <row r="241" spans="16:21" x14ac:dyDescent="0.25">
      <c r="P241" s="20"/>
      <c r="Q241" s="20"/>
      <c r="R241" s="20"/>
      <c r="S241" s="20"/>
      <c r="T241" s="20"/>
      <c r="U241" s="20"/>
    </row>
    <row r="242" spans="16:21" x14ac:dyDescent="0.25">
      <c r="P242" s="20"/>
      <c r="Q242" s="20"/>
      <c r="R242" s="20"/>
      <c r="S242" s="20"/>
      <c r="T242" s="20"/>
      <c r="U242" s="20"/>
    </row>
    <row r="243" spans="16:21" x14ac:dyDescent="0.25">
      <c r="P243" s="20"/>
      <c r="Q243" s="20"/>
      <c r="R243" s="20"/>
      <c r="S243" s="20"/>
      <c r="T243" s="20"/>
      <c r="U243" s="20"/>
    </row>
    <row r="244" spans="16:21" x14ac:dyDescent="0.25">
      <c r="P244" s="20"/>
      <c r="Q244" s="20"/>
      <c r="R244" s="20"/>
      <c r="S244" s="20"/>
      <c r="T244" s="20"/>
      <c r="U244" s="20"/>
    </row>
    <row r="245" spans="16:21" x14ac:dyDescent="0.25">
      <c r="P245" s="20"/>
      <c r="Q245" s="20"/>
      <c r="R245" s="20"/>
      <c r="S245" s="20"/>
      <c r="T245" s="20"/>
      <c r="U245" s="20"/>
    </row>
    <row r="246" spans="16:21" x14ac:dyDescent="0.25">
      <c r="P246" s="20"/>
      <c r="Q246" s="20"/>
      <c r="R246" s="20"/>
      <c r="S246" s="20"/>
      <c r="T246" s="20"/>
      <c r="U246" s="20"/>
    </row>
    <row r="247" spans="16:21" x14ac:dyDescent="0.25">
      <c r="P247" s="20"/>
      <c r="Q247" s="20"/>
      <c r="R247" s="20"/>
      <c r="S247" s="20"/>
      <c r="T247" s="20"/>
      <c r="U247" s="20"/>
    </row>
    <row r="248" spans="16:21" x14ac:dyDescent="0.25">
      <c r="P248" s="20"/>
      <c r="Q248" s="20"/>
      <c r="R248" s="20"/>
      <c r="S248" s="20"/>
      <c r="T248" s="20"/>
      <c r="U248" s="20"/>
    </row>
    <row r="249" spans="16:21" x14ac:dyDescent="0.25">
      <c r="P249" s="20"/>
      <c r="Q249" s="20"/>
      <c r="R249" s="20"/>
      <c r="S249" s="20"/>
      <c r="T249" s="20"/>
      <c r="U249" s="20"/>
    </row>
    <row r="250" spans="16:21" x14ac:dyDescent="0.25">
      <c r="P250" s="20"/>
      <c r="Q250" s="20"/>
      <c r="R250" s="20"/>
      <c r="S250" s="20"/>
      <c r="T250" s="20"/>
      <c r="U250" s="20"/>
    </row>
    <row r="251" spans="16:21" x14ac:dyDescent="0.25">
      <c r="P251" s="20"/>
      <c r="Q251" s="20"/>
      <c r="R251" s="20"/>
      <c r="S251" s="20"/>
      <c r="T251" s="20"/>
      <c r="U251" s="20"/>
    </row>
    <row r="252" spans="16:21" x14ac:dyDescent="0.25">
      <c r="P252" s="20"/>
      <c r="Q252" s="20"/>
      <c r="R252" s="20"/>
      <c r="S252" s="20"/>
      <c r="T252" s="20"/>
      <c r="U252" s="20"/>
    </row>
    <row r="253" spans="16:21" x14ac:dyDescent="0.25">
      <c r="P253" s="20"/>
      <c r="Q253" s="20"/>
      <c r="R253" s="20"/>
      <c r="S253" s="20"/>
      <c r="T253" s="20"/>
      <c r="U253" s="20"/>
    </row>
    <row r="254" spans="16:21" x14ac:dyDescent="0.25">
      <c r="P254" s="20"/>
      <c r="Q254" s="20"/>
      <c r="R254" s="20"/>
      <c r="S254" s="20"/>
      <c r="T254" s="20"/>
      <c r="U254" s="20"/>
    </row>
    <row r="255" spans="16:21" x14ac:dyDescent="0.25">
      <c r="P255" s="20"/>
      <c r="Q255" s="20"/>
      <c r="R255" s="20"/>
      <c r="S255" s="20"/>
      <c r="T255" s="20"/>
      <c r="U255" s="20"/>
    </row>
    <row r="256" spans="16:21" x14ac:dyDescent="0.25">
      <c r="P256" s="20"/>
      <c r="Q256" s="20"/>
      <c r="R256" s="20"/>
      <c r="S256" s="20"/>
      <c r="T256" s="20"/>
      <c r="U256" s="20"/>
    </row>
    <row r="257" spans="16:21" x14ac:dyDescent="0.25">
      <c r="P257" s="20"/>
      <c r="Q257" s="20"/>
      <c r="R257" s="20"/>
      <c r="S257" s="20"/>
      <c r="T257" s="20"/>
      <c r="U257" s="20"/>
    </row>
    <row r="258" spans="16:21" x14ac:dyDescent="0.25">
      <c r="P258" s="20"/>
      <c r="Q258" s="20"/>
      <c r="R258" s="20"/>
      <c r="S258" s="20"/>
      <c r="T258" s="20"/>
      <c r="U258" s="20"/>
    </row>
    <row r="259" spans="16:21" x14ac:dyDescent="0.25">
      <c r="P259" s="20"/>
      <c r="Q259" s="20"/>
      <c r="R259" s="20"/>
      <c r="S259" s="20"/>
      <c r="T259" s="20"/>
      <c r="U259" s="20"/>
    </row>
    <row r="260" spans="16:21" x14ac:dyDescent="0.25">
      <c r="P260" s="20"/>
      <c r="Q260" s="20"/>
      <c r="R260" s="20"/>
      <c r="S260" s="20"/>
      <c r="T260" s="20"/>
      <c r="U260" s="20"/>
    </row>
    <row r="261" spans="16:21" x14ac:dyDescent="0.25">
      <c r="P261" s="20"/>
      <c r="Q261" s="20"/>
      <c r="R261" s="20"/>
      <c r="S261" s="20"/>
      <c r="T261" s="20"/>
      <c r="U261" s="20"/>
    </row>
    <row r="262" spans="16:21" x14ac:dyDescent="0.25">
      <c r="P262" s="20"/>
      <c r="Q262" s="20"/>
      <c r="R262" s="20"/>
      <c r="S262" s="20"/>
      <c r="T262" s="20"/>
      <c r="U262" s="20"/>
    </row>
    <row r="263" spans="16:21" x14ac:dyDescent="0.25">
      <c r="P263" s="20"/>
      <c r="Q263" s="20"/>
      <c r="R263" s="20"/>
      <c r="S263" s="20"/>
      <c r="T263" s="20"/>
      <c r="U263" s="20"/>
    </row>
    <row r="264" spans="16:21" x14ac:dyDescent="0.25">
      <c r="P264" s="20"/>
      <c r="Q264" s="20"/>
      <c r="R264" s="20"/>
      <c r="S264" s="20"/>
      <c r="T264" s="20"/>
      <c r="U264" s="20"/>
    </row>
    <row r="265" spans="16:21" x14ac:dyDescent="0.25">
      <c r="P265" s="20"/>
      <c r="Q265" s="20"/>
      <c r="R265" s="20"/>
      <c r="S265" s="20"/>
      <c r="T265" s="20"/>
      <c r="U265" s="20"/>
    </row>
    <row r="266" spans="16:21" x14ac:dyDescent="0.25">
      <c r="P266" s="20"/>
      <c r="Q266" s="20"/>
      <c r="R266" s="20"/>
      <c r="S266" s="20"/>
      <c r="T266" s="20"/>
      <c r="U266" s="20"/>
    </row>
    <row r="267" spans="16:21" x14ac:dyDescent="0.25">
      <c r="P267" s="20"/>
      <c r="Q267" s="20"/>
      <c r="R267" s="20"/>
      <c r="S267" s="20"/>
      <c r="T267" s="20"/>
      <c r="U267" s="20"/>
    </row>
    <row r="268" spans="16:21" x14ac:dyDescent="0.25">
      <c r="P268" s="20"/>
      <c r="Q268" s="20"/>
      <c r="R268" s="20"/>
      <c r="S268" s="20"/>
      <c r="T268" s="20"/>
      <c r="U268" s="20"/>
    </row>
    <row r="269" spans="16:21" x14ac:dyDescent="0.25">
      <c r="P269" s="20"/>
      <c r="Q269" s="20"/>
      <c r="R269" s="20"/>
      <c r="S269" s="20"/>
      <c r="T269" s="20"/>
      <c r="U269" s="20"/>
    </row>
    <row r="270" spans="16:21" x14ac:dyDescent="0.25">
      <c r="P270" s="20"/>
      <c r="Q270" s="20"/>
      <c r="R270" s="20"/>
      <c r="S270" s="20"/>
      <c r="T270" s="20"/>
      <c r="U270" s="20"/>
    </row>
    <row r="271" spans="16:21" x14ac:dyDescent="0.25">
      <c r="P271" s="20"/>
      <c r="Q271" s="20"/>
      <c r="R271" s="20"/>
      <c r="S271" s="20"/>
      <c r="T271" s="20"/>
      <c r="U271" s="20"/>
    </row>
    <row r="272" spans="16:21" x14ac:dyDescent="0.25">
      <c r="P272" s="20"/>
      <c r="Q272" s="20"/>
      <c r="R272" s="20"/>
      <c r="S272" s="20"/>
      <c r="T272" s="20"/>
      <c r="U272" s="20"/>
    </row>
    <row r="273" spans="16:21" x14ac:dyDescent="0.25">
      <c r="P273" s="20"/>
      <c r="Q273" s="20"/>
      <c r="R273" s="20"/>
      <c r="S273" s="20"/>
      <c r="T273" s="20"/>
      <c r="U273" s="20"/>
    </row>
    <row r="274" spans="16:21" x14ac:dyDescent="0.25">
      <c r="P274" s="20"/>
      <c r="Q274" s="20"/>
      <c r="R274" s="20"/>
      <c r="S274" s="20"/>
      <c r="T274" s="20"/>
      <c r="U274" s="20"/>
    </row>
    <row r="275" spans="16:21" x14ac:dyDescent="0.25">
      <c r="P275" s="20"/>
      <c r="Q275" s="20"/>
      <c r="R275" s="20"/>
      <c r="S275" s="20"/>
      <c r="T275" s="20"/>
      <c r="U275" s="20"/>
    </row>
    <row r="276" spans="16:21" x14ac:dyDescent="0.25">
      <c r="P276" s="20"/>
      <c r="Q276" s="20"/>
      <c r="R276" s="20"/>
      <c r="S276" s="20"/>
      <c r="T276" s="20"/>
      <c r="U276" s="20"/>
    </row>
    <row r="277" spans="16:21" x14ac:dyDescent="0.25">
      <c r="P277" s="20"/>
      <c r="Q277" s="20"/>
      <c r="R277" s="20"/>
      <c r="S277" s="20"/>
      <c r="T277" s="20"/>
      <c r="U277" s="20"/>
    </row>
    <row r="278" spans="16:21" x14ac:dyDescent="0.25">
      <c r="P278" s="20"/>
      <c r="Q278" s="20"/>
      <c r="R278" s="20"/>
      <c r="S278" s="20"/>
      <c r="T278" s="20"/>
      <c r="U278" s="20"/>
    </row>
    <row r="279" spans="16:21" x14ac:dyDescent="0.25">
      <c r="P279" s="20"/>
      <c r="Q279" s="20"/>
      <c r="R279" s="20"/>
      <c r="S279" s="20"/>
      <c r="T279" s="20"/>
      <c r="U279" s="20"/>
    </row>
    <row r="280" spans="16:21" x14ac:dyDescent="0.25">
      <c r="P280" s="20"/>
      <c r="Q280" s="20"/>
      <c r="R280" s="20"/>
      <c r="S280" s="20"/>
      <c r="T280" s="20"/>
      <c r="U280" s="20"/>
    </row>
    <row r="281" spans="16:21" x14ac:dyDescent="0.25">
      <c r="P281" s="20"/>
      <c r="Q281" s="20"/>
      <c r="R281" s="20"/>
      <c r="S281" s="20"/>
      <c r="T281" s="20"/>
      <c r="U281" s="20"/>
    </row>
    <row r="282" spans="16:21" x14ac:dyDescent="0.25">
      <c r="P282" s="20"/>
      <c r="Q282" s="20"/>
      <c r="R282" s="20"/>
      <c r="S282" s="20"/>
      <c r="T282" s="20"/>
      <c r="U282" s="20"/>
    </row>
    <row r="283" spans="16:21" x14ac:dyDescent="0.25">
      <c r="P283" s="20"/>
      <c r="Q283" s="20"/>
      <c r="R283" s="20"/>
      <c r="S283" s="20"/>
      <c r="T283" s="20"/>
      <c r="U283" s="20"/>
    </row>
    <row r="284" spans="16:21" x14ac:dyDescent="0.25">
      <c r="P284" s="20"/>
      <c r="Q284" s="20"/>
      <c r="R284" s="20"/>
      <c r="S284" s="20"/>
      <c r="T284" s="20"/>
      <c r="U284" s="20"/>
    </row>
    <row r="285" spans="16:21" x14ac:dyDescent="0.25">
      <c r="P285" s="20"/>
      <c r="Q285" s="20"/>
      <c r="R285" s="20"/>
      <c r="S285" s="20"/>
      <c r="T285" s="20"/>
      <c r="U285" s="20"/>
    </row>
    <row r="286" spans="16:21" x14ac:dyDescent="0.25">
      <c r="P286" s="20"/>
      <c r="Q286" s="20"/>
      <c r="R286" s="20"/>
      <c r="S286" s="20"/>
      <c r="T286" s="20"/>
      <c r="U286" s="20"/>
    </row>
    <row r="287" spans="16:21" x14ac:dyDescent="0.25">
      <c r="P287" s="20"/>
      <c r="Q287" s="20"/>
      <c r="R287" s="20"/>
      <c r="S287" s="20"/>
      <c r="T287" s="20"/>
      <c r="U287" s="20"/>
    </row>
    <row r="288" spans="16:21" x14ac:dyDescent="0.25">
      <c r="P288" s="20"/>
      <c r="Q288" s="20"/>
      <c r="R288" s="20"/>
      <c r="S288" s="20"/>
      <c r="T288" s="20"/>
      <c r="U288" s="20"/>
    </row>
    <row r="289" spans="16:21" x14ac:dyDescent="0.25">
      <c r="P289" s="20"/>
      <c r="Q289" s="20"/>
      <c r="R289" s="20"/>
      <c r="S289" s="20"/>
      <c r="T289" s="20"/>
      <c r="U289" s="20"/>
    </row>
    <row r="290" spans="16:21" x14ac:dyDescent="0.25">
      <c r="P290" s="20"/>
      <c r="Q290" s="20"/>
      <c r="R290" s="20"/>
      <c r="S290" s="20"/>
      <c r="T290" s="20"/>
      <c r="U290" s="20"/>
    </row>
    <row r="291" spans="16:21" x14ac:dyDescent="0.25">
      <c r="P291" s="20"/>
      <c r="Q291" s="20"/>
      <c r="R291" s="20"/>
      <c r="S291" s="20"/>
      <c r="T291" s="20"/>
      <c r="U291" s="20"/>
    </row>
    <row r="292" spans="16:21" x14ac:dyDescent="0.25">
      <c r="P292" s="20"/>
      <c r="Q292" s="20"/>
      <c r="R292" s="20"/>
      <c r="S292" s="20"/>
      <c r="T292" s="20"/>
      <c r="U292" s="20"/>
    </row>
    <row r="293" spans="16:21" x14ac:dyDescent="0.25">
      <c r="P293" s="20"/>
      <c r="Q293" s="20"/>
      <c r="R293" s="20"/>
      <c r="S293" s="20"/>
      <c r="T293" s="20"/>
      <c r="U293" s="20"/>
    </row>
    <row r="294" spans="16:21" x14ac:dyDescent="0.25">
      <c r="P294" s="20"/>
      <c r="Q294" s="20"/>
      <c r="R294" s="20"/>
      <c r="S294" s="20"/>
      <c r="T294" s="20"/>
      <c r="U294" s="20"/>
    </row>
    <row r="295" spans="16:21" x14ac:dyDescent="0.25">
      <c r="P295" s="20"/>
      <c r="Q295" s="20"/>
      <c r="R295" s="20"/>
      <c r="S295" s="20"/>
      <c r="T295" s="20"/>
      <c r="U295" s="20"/>
    </row>
    <row r="296" spans="16:21" x14ac:dyDescent="0.25">
      <c r="P296" s="20"/>
      <c r="Q296" s="20"/>
      <c r="R296" s="20"/>
      <c r="S296" s="20"/>
      <c r="T296" s="20"/>
      <c r="U296" s="20"/>
    </row>
    <row r="297" spans="16:21" x14ac:dyDescent="0.25">
      <c r="P297" s="20"/>
      <c r="Q297" s="20"/>
      <c r="R297" s="20"/>
      <c r="S297" s="20"/>
      <c r="T297" s="20"/>
      <c r="U297" s="20"/>
    </row>
    <row r="298" spans="16:21" x14ac:dyDescent="0.25">
      <c r="P298" s="20"/>
      <c r="Q298" s="20"/>
      <c r="R298" s="20"/>
      <c r="S298" s="20"/>
      <c r="T298" s="20"/>
      <c r="U298" s="20"/>
    </row>
    <row r="299" spans="16:21" x14ac:dyDescent="0.25">
      <c r="P299" s="20"/>
      <c r="Q299" s="20"/>
      <c r="R299" s="20"/>
      <c r="S299" s="20"/>
      <c r="T299" s="20"/>
      <c r="U299" s="20"/>
    </row>
    <row r="300" spans="16:21" x14ac:dyDescent="0.25">
      <c r="P300" s="20"/>
      <c r="Q300" s="20"/>
      <c r="R300" s="20"/>
      <c r="S300" s="20"/>
      <c r="T300" s="20"/>
      <c r="U300" s="20"/>
    </row>
    <row r="301" spans="16:21" x14ac:dyDescent="0.25">
      <c r="P301" s="20"/>
      <c r="Q301" s="20"/>
      <c r="R301" s="20"/>
      <c r="S301" s="20"/>
      <c r="T301" s="20"/>
      <c r="U301" s="20"/>
    </row>
    <row r="302" spans="16:21" x14ac:dyDescent="0.25">
      <c r="P302" s="20"/>
      <c r="Q302" s="20"/>
      <c r="R302" s="20"/>
      <c r="S302" s="20"/>
      <c r="T302" s="20"/>
      <c r="U302" s="20"/>
    </row>
    <row r="303" spans="16:21" x14ac:dyDescent="0.25">
      <c r="P303" s="20"/>
      <c r="Q303" s="20"/>
      <c r="R303" s="20"/>
      <c r="S303" s="20"/>
      <c r="T303" s="20"/>
      <c r="U303" s="20"/>
    </row>
    <row r="304" spans="16:21" x14ac:dyDescent="0.25">
      <c r="P304" s="20"/>
      <c r="Q304" s="20"/>
      <c r="R304" s="20"/>
      <c r="S304" s="20"/>
      <c r="T304" s="20"/>
      <c r="U304" s="20"/>
    </row>
    <row r="305" spans="16:21" x14ac:dyDescent="0.25">
      <c r="P305" s="20"/>
      <c r="Q305" s="20"/>
      <c r="R305" s="20"/>
      <c r="S305" s="20"/>
      <c r="T305" s="20"/>
      <c r="U305" s="20"/>
    </row>
    <row r="306" spans="16:21" x14ac:dyDescent="0.25">
      <c r="P306" s="20"/>
      <c r="Q306" s="20"/>
      <c r="R306" s="20"/>
      <c r="S306" s="20"/>
      <c r="T306" s="20"/>
      <c r="U306" s="20"/>
    </row>
    <row r="307" spans="16:21" x14ac:dyDescent="0.25">
      <c r="P307" s="20"/>
      <c r="Q307" s="20"/>
      <c r="R307" s="20"/>
      <c r="S307" s="20"/>
      <c r="T307" s="20"/>
      <c r="U307" s="20"/>
    </row>
    <row r="308" spans="16:21" x14ac:dyDescent="0.25">
      <c r="P308" s="20"/>
      <c r="Q308" s="20"/>
      <c r="R308" s="20"/>
      <c r="S308" s="20"/>
      <c r="T308" s="20"/>
      <c r="U308" s="20"/>
    </row>
    <row r="309" spans="16:21" x14ac:dyDescent="0.25">
      <c r="P309" s="20"/>
      <c r="Q309" s="20"/>
      <c r="R309" s="20"/>
      <c r="S309" s="20"/>
      <c r="T309" s="20"/>
      <c r="U309" s="20"/>
    </row>
    <row r="310" spans="16:21" x14ac:dyDescent="0.25">
      <c r="P310" s="20"/>
      <c r="Q310" s="20"/>
      <c r="R310" s="20"/>
      <c r="S310" s="20"/>
      <c r="T310" s="20"/>
      <c r="U310" s="20"/>
    </row>
    <row r="311" spans="16:21" x14ac:dyDescent="0.25">
      <c r="P311" s="20"/>
      <c r="Q311" s="20"/>
      <c r="R311" s="20"/>
      <c r="S311" s="20"/>
      <c r="T311" s="20"/>
      <c r="U311" s="20"/>
    </row>
    <row r="312" spans="16:21" x14ac:dyDescent="0.25">
      <c r="P312" s="20"/>
      <c r="Q312" s="20"/>
      <c r="R312" s="20"/>
      <c r="S312" s="20"/>
      <c r="T312" s="20"/>
      <c r="U312" s="20"/>
    </row>
    <row r="313" spans="16:21" x14ac:dyDescent="0.25">
      <c r="P313" s="20"/>
      <c r="Q313" s="20"/>
      <c r="R313" s="20"/>
      <c r="S313" s="20"/>
      <c r="T313" s="20"/>
      <c r="U313" s="20"/>
    </row>
    <row r="314" spans="16:21" x14ac:dyDescent="0.25">
      <c r="P314" s="20"/>
      <c r="Q314" s="20"/>
      <c r="R314" s="20"/>
      <c r="S314" s="20"/>
      <c r="T314" s="20"/>
      <c r="U314" s="20"/>
    </row>
    <row r="315" spans="16:21" x14ac:dyDescent="0.25">
      <c r="P315" s="20"/>
      <c r="Q315" s="20"/>
      <c r="R315" s="20"/>
      <c r="S315" s="20"/>
      <c r="T315" s="20"/>
      <c r="U315" s="20"/>
    </row>
    <row r="316" spans="16:21" x14ac:dyDescent="0.25">
      <c r="P316" s="20"/>
      <c r="Q316" s="20"/>
      <c r="R316" s="20"/>
      <c r="S316" s="20"/>
      <c r="T316" s="20"/>
      <c r="U316" s="20"/>
    </row>
    <row r="317" spans="16:21" x14ac:dyDescent="0.25">
      <c r="P317" s="20"/>
      <c r="Q317" s="20"/>
      <c r="R317" s="20"/>
      <c r="S317" s="20"/>
      <c r="T317" s="20"/>
      <c r="U317" s="20"/>
    </row>
    <row r="318" spans="16:21" x14ac:dyDescent="0.25">
      <c r="P318" s="20"/>
      <c r="Q318" s="20"/>
      <c r="R318" s="20"/>
      <c r="S318" s="20"/>
      <c r="T318" s="20"/>
      <c r="U318" s="20"/>
    </row>
    <row r="319" spans="16:21" x14ac:dyDescent="0.25">
      <c r="P319" s="20"/>
      <c r="Q319" s="20"/>
      <c r="R319" s="20"/>
      <c r="S319" s="20"/>
      <c r="T319" s="20"/>
      <c r="U319" s="20"/>
    </row>
    <row r="320" spans="16:21" x14ac:dyDescent="0.25">
      <c r="P320" s="20"/>
      <c r="Q320" s="20"/>
      <c r="R320" s="20"/>
      <c r="S320" s="20"/>
      <c r="T320" s="20"/>
      <c r="U320" s="20"/>
    </row>
    <row r="321" spans="16:21" x14ac:dyDescent="0.25">
      <c r="P321" s="20"/>
      <c r="Q321" s="20"/>
      <c r="R321" s="20"/>
      <c r="S321" s="20"/>
      <c r="T321" s="20"/>
      <c r="U321" s="20"/>
    </row>
    <row r="322" spans="16:21" x14ac:dyDescent="0.25">
      <c r="P322" s="20"/>
      <c r="Q322" s="20"/>
      <c r="R322" s="20"/>
      <c r="S322" s="20"/>
      <c r="T322" s="20"/>
      <c r="U322" s="20"/>
    </row>
    <row r="323" spans="16:21" x14ac:dyDescent="0.25">
      <c r="P323" s="20"/>
      <c r="Q323" s="20"/>
      <c r="R323" s="20"/>
      <c r="S323" s="20"/>
      <c r="T323" s="20"/>
      <c r="U323" s="20"/>
    </row>
    <row r="324" spans="16:21" x14ac:dyDescent="0.25">
      <c r="P324" s="20"/>
      <c r="Q324" s="20"/>
      <c r="R324" s="20"/>
      <c r="S324" s="20"/>
      <c r="T324" s="20"/>
      <c r="U324" s="20"/>
    </row>
    <row r="325" spans="16:21" x14ac:dyDescent="0.25">
      <c r="P325" s="20"/>
      <c r="Q325" s="20"/>
      <c r="R325" s="20"/>
      <c r="S325" s="20"/>
      <c r="T325" s="20"/>
      <c r="U325" s="20"/>
    </row>
    <row r="326" spans="16:21" x14ac:dyDescent="0.25">
      <c r="P326" s="20"/>
      <c r="Q326" s="20"/>
      <c r="R326" s="20"/>
      <c r="S326" s="20"/>
      <c r="T326" s="20"/>
      <c r="U326" s="20"/>
    </row>
    <row r="327" spans="16:21" x14ac:dyDescent="0.25">
      <c r="P327" s="20"/>
      <c r="Q327" s="20"/>
      <c r="R327" s="20"/>
      <c r="S327" s="20"/>
      <c r="T327" s="20"/>
      <c r="U327" s="20"/>
    </row>
    <row r="328" spans="16:21" x14ac:dyDescent="0.25">
      <c r="P328" s="20"/>
      <c r="Q328" s="20"/>
      <c r="R328" s="20"/>
      <c r="S328" s="20"/>
      <c r="T328" s="20"/>
      <c r="U328" s="20"/>
    </row>
    <row r="329" spans="16:21" x14ac:dyDescent="0.25">
      <c r="P329" s="20"/>
      <c r="Q329" s="20"/>
      <c r="R329" s="20"/>
      <c r="S329" s="20"/>
      <c r="T329" s="20"/>
      <c r="U329" s="20"/>
    </row>
    <row r="330" spans="16:21" x14ac:dyDescent="0.25">
      <c r="P330" s="20"/>
      <c r="Q330" s="20"/>
      <c r="R330" s="20"/>
      <c r="S330" s="20"/>
      <c r="T330" s="20"/>
      <c r="U330" s="20"/>
    </row>
    <row r="331" spans="16:21" x14ac:dyDescent="0.25">
      <c r="P331" s="20"/>
      <c r="Q331" s="20"/>
      <c r="R331" s="20"/>
      <c r="S331" s="20"/>
      <c r="T331" s="20"/>
      <c r="U331" s="20"/>
    </row>
    <row r="332" spans="16:21" x14ac:dyDescent="0.25">
      <c r="P332" s="20"/>
      <c r="Q332" s="20"/>
      <c r="R332" s="20"/>
      <c r="S332" s="20"/>
      <c r="T332" s="20"/>
      <c r="U332" s="20"/>
    </row>
    <row r="333" spans="16:21" x14ac:dyDescent="0.25">
      <c r="P333" s="20"/>
      <c r="Q333" s="20"/>
      <c r="R333" s="20"/>
      <c r="S333" s="20"/>
      <c r="T333" s="20"/>
      <c r="U333" s="20"/>
    </row>
    <row r="334" spans="16:21" x14ac:dyDescent="0.25">
      <c r="P334" s="20"/>
      <c r="Q334" s="20"/>
      <c r="R334" s="20"/>
      <c r="S334" s="20"/>
      <c r="T334" s="20"/>
      <c r="U334" s="20"/>
    </row>
    <row r="335" spans="16:21" x14ac:dyDescent="0.25">
      <c r="P335" s="20"/>
      <c r="Q335" s="20"/>
      <c r="R335" s="20"/>
      <c r="S335" s="20"/>
      <c r="T335" s="20"/>
      <c r="U335" s="20"/>
    </row>
    <row r="336" spans="16:21" x14ac:dyDescent="0.25">
      <c r="P336" s="20"/>
      <c r="Q336" s="20"/>
      <c r="R336" s="20"/>
      <c r="S336" s="20"/>
      <c r="T336" s="20"/>
      <c r="U336" s="20"/>
    </row>
    <row r="337" spans="16:21" x14ac:dyDescent="0.25">
      <c r="P337" s="20"/>
      <c r="Q337" s="20"/>
      <c r="R337" s="20"/>
      <c r="S337" s="20"/>
      <c r="T337" s="20"/>
      <c r="U337" s="20"/>
    </row>
    <row r="338" spans="16:21" x14ac:dyDescent="0.25">
      <c r="P338" s="20"/>
      <c r="Q338" s="20"/>
      <c r="R338" s="20"/>
      <c r="S338" s="20"/>
      <c r="T338" s="20"/>
      <c r="U338" s="20"/>
    </row>
    <row r="339" spans="16:21" x14ac:dyDescent="0.25">
      <c r="P339" s="20"/>
      <c r="Q339" s="20"/>
      <c r="R339" s="20"/>
      <c r="S339" s="20"/>
      <c r="T339" s="20"/>
      <c r="U339" s="20"/>
    </row>
    <row r="340" spans="16:21" x14ac:dyDescent="0.25">
      <c r="P340" s="20"/>
      <c r="Q340" s="20"/>
      <c r="R340" s="20"/>
      <c r="S340" s="20"/>
      <c r="T340" s="20"/>
      <c r="U340" s="20"/>
    </row>
    <row r="341" spans="16:21" x14ac:dyDescent="0.25">
      <c r="P341" s="20"/>
      <c r="Q341" s="20"/>
      <c r="R341" s="20"/>
      <c r="S341" s="20"/>
      <c r="T341" s="20"/>
      <c r="U341" s="20"/>
    </row>
    <row r="342" spans="16:21" x14ac:dyDescent="0.25">
      <c r="P342" s="20"/>
      <c r="Q342" s="20"/>
      <c r="R342" s="20"/>
      <c r="S342" s="20"/>
      <c r="T342" s="20"/>
      <c r="U342" s="20"/>
    </row>
    <row r="343" spans="16:21" x14ac:dyDescent="0.25">
      <c r="P343" s="20"/>
      <c r="Q343" s="20"/>
      <c r="R343" s="20"/>
      <c r="S343" s="20"/>
      <c r="T343" s="20"/>
      <c r="U343" s="20"/>
    </row>
    <row r="344" spans="16:21" x14ac:dyDescent="0.25">
      <c r="P344" s="20"/>
      <c r="Q344" s="20"/>
      <c r="R344" s="20"/>
      <c r="S344" s="20"/>
      <c r="T344" s="20"/>
      <c r="U344" s="20"/>
    </row>
    <row r="345" spans="16:21" x14ac:dyDescent="0.25">
      <c r="P345" s="20"/>
      <c r="Q345" s="20"/>
      <c r="R345" s="20"/>
      <c r="S345" s="20"/>
      <c r="T345" s="20"/>
      <c r="U345" s="20"/>
    </row>
    <row r="346" spans="16:21" x14ac:dyDescent="0.25">
      <c r="P346" s="20"/>
      <c r="Q346" s="20"/>
      <c r="R346" s="20"/>
      <c r="S346" s="20"/>
      <c r="T346" s="20"/>
      <c r="U346" s="20"/>
    </row>
    <row r="347" spans="16:21" x14ac:dyDescent="0.25">
      <c r="P347" s="20"/>
      <c r="Q347" s="20"/>
      <c r="R347" s="20"/>
      <c r="S347" s="20"/>
      <c r="T347" s="20"/>
      <c r="U347" s="20"/>
    </row>
    <row r="348" spans="16:21" x14ac:dyDescent="0.25">
      <c r="P348" s="20"/>
      <c r="Q348" s="20"/>
      <c r="R348" s="20"/>
      <c r="S348" s="20"/>
      <c r="T348" s="20"/>
      <c r="U348" s="20"/>
    </row>
    <row r="349" spans="16:21" x14ac:dyDescent="0.25">
      <c r="P349" s="20"/>
      <c r="Q349" s="20"/>
      <c r="R349" s="20"/>
      <c r="S349" s="20"/>
      <c r="T349" s="20"/>
      <c r="U349" s="20"/>
    </row>
    <row r="350" spans="16:21" x14ac:dyDescent="0.25">
      <c r="P350" s="20"/>
      <c r="Q350" s="20"/>
      <c r="R350" s="20"/>
      <c r="S350" s="20"/>
      <c r="T350" s="20"/>
      <c r="U350" s="20"/>
    </row>
    <row r="351" spans="16:21" x14ac:dyDescent="0.25">
      <c r="P351" s="20"/>
      <c r="Q351" s="20"/>
      <c r="R351" s="20"/>
      <c r="S351" s="20"/>
      <c r="T351" s="20"/>
      <c r="U351" s="20"/>
    </row>
    <row r="352" spans="16:21" x14ac:dyDescent="0.25">
      <c r="P352" s="20"/>
      <c r="Q352" s="20"/>
      <c r="R352" s="20"/>
      <c r="S352" s="20"/>
      <c r="T352" s="20"/>
      <c r="U352" s="20"/>
    </row>
    <row r="353" spans="16:21" x14ac:dyDescent="0.25">
      <c r="P353" s="20"/>
      <c r="Q353" s="20"/>
      <c r="R353" s="20"/>
      <c r="S353" s="20"/>
      <c r="T353" s="20"/>
      <c r="U353" s="20"/>
    </row>
    <row r="354" spans="16:21" x14ac:dyDescent="0.25">
      <c r="P354" s="20"/>
      <c r="Q354" s="20"/>
      <c r="R354" s="20"/>
      <c r="S354" s="20"/>
      <c r="T354" s="20"/>
      <c r="U354" s="20"/>
    </row>
    <row r="355" spans="16:21" x14ac:dyDescent="0.25">
      <c r="P355" s="20"/>
      <c r="Q355" s="20"/>
      <c r="R355" s="20"/>
      <c r="S355" s="20"/>
      <c r="T355" s="20"/>
      <c r="U355" s="20"/>
    </row>
    <row r="356" spans="16:21" x14ac:dyDescent="0.25">
      <c r="P356" s="20"/>
      <c r="Q356" s="20"/>
      <c r="R356" s="20"/>
      <c r="S356" s="20"/>
      <c r="T356" s="20"/>
      <c r="U356" s="20"/>
    </row>
    <row r="357" spans="16:21" x14ac:dyDescent="0.25">
      <c r="P357" s="20"/>
      <c r="Q357" s="20"/>
      <c r="R357" s="20"/>
      <c r="S357" s="20"/>
      <c r="T357" s="20"/>
      <c r="U357" s="20"/>
    </row>
    <row r="358" spans="16:21" x14ac:dyDescent="0.25">
      <c r="P358" s="20"/>
      <c r="Q358" s="20"/>
      <c r="R358" s="20"/>
      <c r="S358" s="20"/>
      <c r="T358" s="20"/>
      <c r="U358" s="20"/>
    </row>
    <row r="359" spans="16:21" x14ac:dyDescent="0.25">
      <c r="P359" s="20"/>
      <c r="Q359" s="20"/>
      <c r="R359" s="20"/>
      <c r="S359" s="20"/>
      <c r="T359" s="20"/>
      <c r="U359" s="20"/>
    </row>
    <row r="360" spans="16:21" x14ac:dyDescent="0.25">
      <c r="P360" s="20"/>
      <c r="Q360" s="20"/>
      <c r="R360" s="20"/>
      <c r="S360" s="20"/>
      <c r="T360" s="20"/>
      <c r="U360" s="20"/>
    </row>
    <row r="361" spans="16:21" x14ac:dyDescent="0.25">
      <c r="P361" s="20"/>
      <c r="Q361" s="20"/>
      <c r="R361" s="20"/>
      <c r="S361" s="20"/>
      <c r="T361" s="20"/>
      <c r="U361" s="20"/>
    </row>
    <row r="362" spans="16:21" x14ac:dyDescent="0.25">
      <c r="P362" s="20"/>
      <c r="Q362" s="20"/>
      <c r="R362" s="20"/>
      <c r="S362" s="20"/>
      <c r="T362" s="20"/>
      <c r="U362" s="20"/>
    </row>
    <row r="363" spans="16:21" x14ac:dyDescent="0.25">
      <c r="P363" s="20"/>
      <c r="Q363" s="20"/>
      <c r="R363" s="20"/>
      <c r="S363" s="20"/>
      <c r="T363" s="20"/>
      <c r="U363" s="20"/>
    </row>
    <row r="364" spans="16:21" x14ac:dyDescent="0.25">
      <c r="P364" s="20"/>
      <c r="Q364" s="20"/>
      <c r="R364" s="20"/>
      <c r="S364" s="20"/>
      <c r="T364" s="20"/>
      <c r="U364" s="20"/>
    </row>
    <row r="365" spans="16:21" x14ac:dyDescent="0.25">
      <c r="P365" s="20"/>
      <c r="Q365" s="20"/>
      <c r="R365" s="20"/>
      <c r="S365" s="20"/>
      <c r="T365" s="20"/>
      <c r="U365" s="20"/>
    </row>
    <row r="366" spans="16:21" x14ac:dyDescent="0.25">
      <c r="P366" s="20"/>
      <c r="Q366" s="20"/>
      <c r="R366" s="20"/>
      <c r="S366" s="20"/>
      <c r="T366" s="20"/>
      <c r="U366" s="20"/>
    </row>
    <row r="367" spans="16:21" x14ac:dyDescent="0.25">
      <c r="P367" s="20"/>
      <c r="Q367" s="20"/>
      <c r="R367" s="20"/>
      <c r="S367" s="20"/>
      <c r="T367" s="20"/>
      <c r="U367" s="20"/>
    </row>
    <row r="368" spans="16:21" x14ac:dyDescent="0.25">
      <c r="P368" s="20"/>
      <c r="Q368" s="20"/>
      <c r="R368" s="20"/>
      <c r="S368" s="20"/>
      <c r="T368" s="20"/>
      <c r="U368" s="20"/>
    </row>
    <row r="369" spans="16:21" x14ac:dyDescent="0.25">
      <c r="P369" s="20"/>
      <c r="Q369" s="20"/>
      <c r="R369" s="20"/>
      <c r="S369" s="20"/>
      <c r="T369" s="20"/>
      <c r="U369" s="20"/>
    </row>
    <row r="370" spans="16:21" x14ac:dyDescent="0.25">
      <c r="P370" s="20"/>
      <c r="Q370" s="20"/>
      <c r="R370" s="20"/>
      <c r="S370" s="20"/>
      <c r="T370" s="20"/>
      <c r="U370" s="20"/>
    </row>
    <row r="371" spans="16:21" x14ac:dyDescent="0.25">
      <c r="P371" s="20"/>
      <c r="Q371" s="20"/>
      <c r="R371" s="20"/>
      <c r="S371" s="20"/>
      <c r="T371" s="20"/>
      <c r="U371" s="20"/>
    </row>
    <row r="372" spans="16:21" x14ac:dyDescent="0.25">
      <c r="P372" s="20"/>
      <c r="Q372" s="20"/>
      <c r="R372" s="20"/>
      <c r="S372" s="20"/>
      <c r="T372" s="20"/>
      <c r="U372" s="20"/>
    </row>
    <row r="373" spans="16:21" x14ac:dyDescent="0.25">
      <c r="P373" s="20"/>
      <c r="Q373" s="20"/>
      <c r="R373" s="20"/>
      <c r="S373" s="20"/>
      <c r="T373" s="20"/>
      <c r="U373" s="20"/>
    </row>
    <row r="374" spans="16:21" x14ac:dyDescent="0.25">
      <c r="P374" s="20"/>
      <c r="Q374" s="20"/>
      <c r="R374" s="20"/>
      <c r="S374" s="20"/>
      <c r="T374" s="20"/>
      <c r="U374" s="20"/>
    </row>
    <row r="375" spans="16:21" x14ac:dyDescent="0.25">
      <c r="P375" s="20"/>
      <c r="Q375" s="20"/>
      <c r="R375" s="20"/>
      <c r="S375" s="20"/>
      <c r="T375" s="20"/>
      <c r="U375" s="20"/>
    </row>
    <row r="376" spans="16:21" x14ac:dyDescent="0.25">
      <c r="P376" s="20"/>
      <c r="Q376" s="20"/>
      <c r="R376" s="20"/>
      <c r="S376" s="20"/>
      <c r="T376" s="20"/>
      <c r="U376" s="20"/>
    </row>
    <row r="377" spans="16:21" x14ac:dyDescent="0.25">
      <c r="P377" s="20"/>
      <c r="Q377" s="20"/>
      <c r="R377" s="20"/>
      <c r="S377" s="20"/>
      <c r="T377" s="20"/>
      <c r="U377" s="20"/>
    </row>
    <row r="378" spans="16:21" x14ac:dyDescent="0.25">
      <c r="P378" s="20"/>
      <c r="Q378" s="20"/>
      <c r="R378" s="20"/>
      <c r="S378" s="20"/>
      <c r="T378" s="20"/>
      <c r="U378" s="20"/>
    </row>
    <row r="379" spans="16:21" x14ac:dyDescent="0.25">
      <c r="P379" s="20"/>
      <c r="Q379" s="20"/>
      <c r="R379" s="20"/>
      <c r="S379" s="20"/>
      <c r="T379" s="20"/>
      <c r="U379" s="20"/>
    </row>
    <row r="380" spans="16:21" x14ac:dyDescent="0.25">
      <c r="P380" s="20"/>
      <c r="Q380" s="20"/>
      <c r="R380" s="20"/>
      <c r="S380" s="20"/>
      <c r="T380" s="20"/>
      <c r="U380" s="20"/>
    </row>
    <row r="381" spans="16:21" x14ac:dyDescent="0.25">
      <c r="P381" s="20"/>
      <c r="Q381" s="20"/>
      <c r="R381" s="20"/>
      <c r="S381" s="20"/>
      <c r="T381" s="20"/>
      <c r="U381" s="20"/>
    </row>
    <row r="382" spans="16:21" x14ac:dyDescent="0.25">
      <c r="P382" s="20"/>
      <c r="Q382" s="20"/>
      <c r="R382" s="20"/>
      <c r="S382" s="20"/>
      <c r="T382" s="20"/>
      <c r="U382" s="20"/>
    </row>
    <row r="383" spans="16:21" x14ac:dyDescent="0.25">
      <c r="P383" s="20"/>
      <c r="Q383" s="20"/>
      <c r="R383" s="20"/>
      <c r="S383" s="20"/>
      <c r="T383" s="20"/>
      <c r="U383" s="20"/>
    </row>
    <row r="384" spans="16:21" x14ac:dyDescent="0.25">
      <c r="P384" s="20"/>
      <c r="Q384" s="20"/>
      <c r="R384" s="20"/>
      <c r="S384" s="20"/>
      <c r="T384" s="20"/>
      <c r="U384" s="20"/>
    </row>
    <row r="385" spans="16:21" x14ac:dyDescent="0.25">
      <c r="P385" s="20"/>
      <c r="Q385" s="20"/>
      <c r="R385" s="20"/>
      <c r="S385" s="20"/>
      <c r="T385" s="20"/>
      <c r="U385" s="20"/>
    </row>
    <row r="386" spans="16:21" x14ac:dyDescent="0.25">
      <c r="P386" s="20"/>
      <c r="Q386" s="20"/>
      <c r="R386" s="20"/>
      <c r="S386" s="20"/>
      <c r="T386" s="20"/>
      <c r="U386" s="20"/>
    </row>
    <row r="387" spans="16:21" x14ac:dyDescent="0.25">
      <c r="P387" s="20"/>
      <c r="Q387" s="20"/>
      <c r="R387" s="20"/>
      <c r="S387" s="20"/>
      <c r="T387" s="20"/>
      <c r="U387" s="20"/>
    </row>
    <row r="388" spans="16:21" x14ac:dyDescent="0.25">
      <c r="P388" s="20"/>
      <c r="Q388" s="20"/>
      <c r="R388" s="20"/>
      <c r="S388" s="20"/>
      <c r="T388" s="20"/>
      <c r="U388" s="20"/>
    </row>
    <row r="389" spans="16:21" x14ac:dyDescent="0.25">
      <c r="P389" s="20"/>
      <c r="Q389" s="20"/>
      <c r="R389" s="20"/>
      <c r="S389" s="20"/>
      <c r="T389" s="20"/>
      <c r="U389" s="20"/>
    </row>
    <row r="390" spans="16:21" x14ac:dyDescent="0.25">
      <c r="P390" s="20"/>
      <c r="Q390" s="20"/>
      <c r="R390" s="20"/>
      <c r="S390" s="20"/>
      <c r="T390" s="20"/>
      <c r="U390" s="20"/>
    </row>
    <row r="391" spans="16:21" x14ac:dyDescent="0.25">
      <c r="P391" s="20"/>
      <c r="Q391" s="20"/>
      <c r="R391" s="20"/>
      <c r="S391" s="20"/>
      <c r="T391" s="20"/>
      <c r="U391" s="20"/>
    </row>
    <row r="392" spans="16:21" x14ac:dyDescent="0.25">
      <c r="P392" s="20"/>
      <c r="Q392" s="20"/>
      <c r="R392" s="20"/>
      <c r="S392" s="20"/>
      <c r="T392" s="20"/>
      <c r="U392" s="20"/>
    </row>
    <row r="393" spans="16:21" x14ac:dyDescent="0.25">
      <c r="P393" s="20"/>
      <c r="Q393" s="20"/>
      <c r="R393" s="20"/>
      <c r="S393" s="20"/>
      <c r="T393" s="20"/>
      <c r="U393" s="20"/>
    </row>
    <row r="394" spans="16:21" x14ac:dyDescent="0.25">
      <c r="P394" s="20"/>
      <c r="Q394" s="20"/>
      <c r="R394" s="20"/>
      <c r="S394" s="20"/>
      <c r="T394" s="20"/>
      <c r="U394" s="20"/>
    </row>
    <row r="395" spans="16:21" x14ac:dyDescent="0.25">
      <c r="P395" s="20"/>
      <c r="Q395" s="20"/>
      <c r="R395" s="20"/>
      <c r="S395" s="20"/>
      <c r="T395" s="20"/>
      <c r="U395" s="20"/>
    </row>
    <row r="396" spans="16:21" x14ac:dyDescent="0.25">
      <c r="P396" s="20"/>
      <c r="Q396" s="20"/>
      <c r="R396" s="20"/>
      <c r="S396" s="20"/>
      <c r="T396" s="20"/>
      <c r="U396" s="20"/>
    </row>
    <row r="397" spans="16:21" x14ac:dyDescent="0.25">
      <c r="P397" s="20"/>
      <c r="Q397" s="20"/>
      <c r="R397" s="20"/>
      <c r="S397" s="20"/>
      <c r="T397" s="20"/>
      <c r="U397" s="20"/>
    </row>
    <row r="398" spans="16:21" x14ac:dyDescent="0.25">
      <c r="P398" s="20"/>
      <c r="Q398" s="20"/>
      <c r="R398" s="20"/>
      <c r="S398" s="20"/>
      <c r="T398" s="20"/>
      <c r="U398" s="20"/>
    </row>
    <row r="399" spans="16:21" x14ac:dyDescent="0.25">
      <c r="P399" s="20"/>
      <c r="Q399" s="20"/>
      <c r="R399" s="20"/>
      <c r="S399" s="20"/>
      <c r="T399" s="20"/>
      <c r="U399" s="20"/>
    </row>
    <row r="400" spans="16:21" x14ac:dyDescent="0.25">
      <c r="P400" s="20"/>
      <c r="Q400" s="20"/>
      <c r="R400" s="20"/>
      <c r="S400" s="20"/>
      <c r="T400" s="20"/>
      <c r="U400" s="20"/>
    </row>
    <row r="401" spans="16:21" x14ac:dyDescent="0.25">
      <c r="P401" s="20"/>
      <c r="Q401" s="20"/>
      <c r="R401" s="20"/>
      <c r="S401" s="20"/>
      <c r="T401" s="20"/>
      <c r="U401" s="20"/>
    </row>
    <row r="402" spans="16:21" x14ac:dyDescent="0.25">
      <c r="P402" s="20"/>
      <c r="Q402" s="20"/>
      <c r="R402" s="20"/>
      <c r="S402" s="20"/>
      <c r="T402" s="20"/>
      <c r="U402" s="20"/>
    </row>
    <row r="403" spans="16:21" x14ac:dyDescent="0.25">
      <c r="P403" s="20"/>
      <c r="Q403" s="20"/>
      <c r="R403" s="20"/>
      <c r="S403" s="20"/>
      <c r="T403" s="20"/>
      <c r="U403" s="20"/>
    </row>
    <row r="404" spans="16:21" x14ac:dyDescent="0.25">
      <c r="P404" s="20"/>
      <c r="Q404" s="20"/>
      <c r="R404" s="20"/>
      <c r="S404" s="20"/>
      <c r="T404" s="20"/>
      <c r="U404" s="20"/>
    </row>
    <row r="405" spans="16:21" x14ac:dyDescent="0.25">
      <c r="P405" s="20"/>
      <c r="Q405" s="20"/>
      <c r="R405" s="20"/>
      <c r="S405" s="20"/>
      <c r="T405" s="20"/>
      <c r="U405" s="20"/>
    </row>
    <row r="406" spans="16:21" x14ac:dyDescent="0.25">
      <c r="P406" s="20"/>
      <c r="Q406" s="20"/>
      <c r="R406" s="20"/>
      <c r="S406" s="20"/>
      <c r="T406" s="20"/>
      <c r="U406" s="20"/>
    </row>
    <row r="407" spans="16:21" x14ac:dyDescent="0.25">
      <c r="P407" s="20"/>
      <c r="Q407" s="20"/>
      <c r="R407" s="20"/>
      <c r="S407" s="20"/>
      <c r="T407" s="20"/>
      <c r="U407" s="20"/>
    </row>
    <row r="408" spans="16:21" x14ac:dyDescent="0.25">
      <c r="P408" s="20"/>
      <c r="Q408" s="20"/>
      <c r="R408" s="20"/>
      <c r="S408" s="20"/>
      <c r="T408" s="20"/>
      <c r="U408" s="20"/>
    </row>
    <row r="409" spans="16:21" x14ac:dyDescent="0.25">
      <c r="P409" s="20"/>
      <c r="Q409" s="20"/>
      <c r="R409" s="20"/>
      <c r="S409" s="20"/>
      <c r="T409" s="20"/>
      <c r="U409" s="20"/>
    </row>
    <row r="410" spans="16:21" x14ac:dyDescent="0.25">
      <c r="P410" s="20"/>
      <c r="Q410" s="20"/>
      <c r="R410" s="20"/>
      <c r="S410" s="20"/>
      <c r="T410" s="20"/>
      <c r="U410" s="20"/>
    </row>
    <row r="411" spans="16:21" x14ac:dyDescent="0.25">
      <c r="P411" s="20"/>
      <c r="Q411" s="20"/>
      <c r="R411" s="20"/>
      <c r="S411" s="20"/>
      <c r="T411" s="20"/>
      <c r="U411" s="20"/>
    </row>
    <row r="412" spans="16:21" x14ac:dyDescent="0.25">
      <c r="P412" s="20"/>
      <c r="Q412" s="20"/>
      <c r="R412" s="20"/>
      <c r="S412" s="20"/>
      <c r="T412" s="20"/>
      <c r="U412" s="20"/>
    </row>
    <row r="413" spans="16:21" x14ac:dyDescent="0.25">
      <c r="P413" s="20"/>
      <c r="Q413" s="20"/>
      <c r="R413" s="20"/>
      <c r="S413" s="20"/>
      <c r="T413" s="20"/>
      <c r="U413" s="20"/>
    </row>
    <row r="414" spans="16:21" x14ac:dyDescent="0.25">
      <c r="P414" s="20"/>
      <c r="Q414" s="20"/>
      <c r="R414" s="20"/>
      <c r="S414" s="20"/>
      <c r="T414" s="20"/>
      <c r="U414" s="20"/>
    </row>
    <row r="415" spans="16:21" x14ac:dyDescent="0.25">
      <c r="P415" s="20"/>
      <c r="Q415" s="20"/>
      <c r="R415" s="20"/>
      <c r="S415" s="20"/>
      <c r="T415" s="20"/>
      <c r="U415" s="20"/>
    </row>
    <row r="416" spans="16:21" x14ac:dyDescent="0.25">
      <c r="P416" s="20"/>
      <c r="Q416" s="20"/>
      <c r="R416" s="20"/>
      <c r="S416" s="20"/>
      <c r="T416" s="20"/>
      <c r="U416" s="20"/>
    </row>
    <row r="417" spans="16:21" x14ac:dyDescent="0.25">
      <c r="P417" s="20"/>
      <c r="Q417" s="20"/>
      <c r="R417" s="20"/>
      <c r="S417" s="20"/>
      <c r="T417" s="20"/>
      <c r="U417" s="20"/>
    </row>
    <row r="418" spans="16:21" x14ac:dyDescent="0.25">
      <c r="P418" s="20"/>
      <c r="Q418" s="20"/>
      <c r="R418" s="20"/>
      <c r="S418" s="20"/>
      <c r="T418" s="20"/>
      <c r="U418" s="20"/>
    </row>
    <row r="419" spans="16:21" x14ac:dyDescent="0.25">
      <c r="P419" s="20"/>
      <c r="Q419" s="20"/>
      <c r="R419" s="20"/>
      <c r="S419" s="20"/>
      <c r="T419" s="20"/>
      <c r="U419" s="20"/>
    </row>
    <row r="420" spans="16:21" x14ac:dyDescent="0.25">
      <c r="P420" s="20"/>
      <c r="Q420" s="20"/>
      <c r="R420" s="20"/>
      <c r="S420" s="20"/>
      <c r="T420" s="20"/>
      <c r="U420" s="20"/>
    </row>
    <row r="421" spans="16:21" x14ac:dyDescent="0.25">
      <c r="P421" s="20"/>
      <c r="Q421" s="20"/>
      <c r="R421" s="20"/>
      <c r="S421" s="20"/>
      <c r="T421" s="20"/>
      <c r="U421" s="20"/>
    </row>
    <row r="422" spans="16:21" x14ac:dyDescent="0.25">
      <c r="P422" s="20"/>
      <c r="Q422" s="20"/>
      <c r="R422" s="20"/>
      <c r="S422" s="20"/>
      <c r="T422" s="20"/>
      <c r="U422" s="20"/>
    </row>
    <row r="423" spans="16:21" x14ac:dyDescent="0.25">
      <c r="P423" s="20"/>
      <c r="Q423" s="20"/>
      <c r="R423" s="20"/>
      <c r="S423" s="20"/>
      <c r="T423" s="20"/>
      <c r="U423" s="20"/>
    </row>
    <row r="424" spans="16:21" x14ac:dyDescent="0.25">
      <c r="P424" s="20"/>
      <c r="Q424" s="20"/>
      <c r="R424" s="20"/>
      <c r="S424" s="20"/>
      <c r="T424" s="20"/>
      <c r="U424" s="20"/>
    </row>
    <row r="425" spans="16:21" x14ac:dyDescent="0.25">
      <c r="P425" s="20"/>
      <c r="Q425" s="20"/>
      <c r="R425" s="20"/>
      <c r="S425" s="20"/>
      <c r="T425" s="20"/>
      <c r="U425" s="20"/>
    </row>
    <row r="426" spans="16:21" x14ac:dyDescent="0.25">
      <c r="P426" s="20"/>
      <c r="Q426" s="20"/>
      <c r="R426" s="20"/>
      <c r="S426" s="20"/>
      <c r="T426" s="20"/>
      <c r="U426" s="20"/>
    </row>
    <row r="427" spans="16:21" x14ac:dyDescent="0.25">
      <c r="P427" s="20"/>
      <c r="Q427" s="20"/>
      <c r="R427" s="20"/>
      <c r="S427" s="20"/>
      <c r="T427" s="20"/>
      <c r="U427" s="20"/>
    </row>
    <row r="428" spans="16:21" x14ac:dyDescent="0.25">
      <c r="P428" s="20"/>
      <c r="Q428" s="20"/>
      <c r="R428" s="20"/>
      <c r="S428" s="20"/>
      <c r="T428" s="20"/>
      <c r="U428" s="20"/>
    </row>
    <row r="429" spans="16:21" x14ac:dyDescent="0.25">
      <c r="P429" s="20"/>
      <c r="Q429" s="20"/>
      <c r="R429" s="20"/>
      <c r="S429" s="20"/>
      <c r="T429" s="20"/>
      <c r="U429" s="20"/>
    </row>
    <row r="430" spans="16:21" x14ac:dyDescent="0.25">
      <c r="P430" s="20"/>
      <c r="Q430" s="20"/>
      <c r="R430" s="20"/>
      <c r="S430" s="20"/>
      <c r="T430" s="20"/>
      <c r="U430" s="20"/>
    </row>
    <row r="431" spans="16:21" x14ac:dyDescent="0.25">
      <c r="P431" s="20"/>
      <c r="Q431" s="20"/>
      <c r="R431" s="20"/>
      <c r="S431" s="20"/>
      <c r="T431" s="20"/>
      <c r="U431" s="20"/>
    </row>
    <row r="432" spans="16:21" x14ac:dyDescent="0.25">
      <c r="P432" s="20"/>
      <c r="Q432" s="20"/>
      <c r="R432" s="20"/>
      <c r="S432" s="20"/>
      <c r="T432" s="20"/>
      <c r="U432" s="20"/>
    </row>
    <row r="433" spans="16:21" x14ac:dyDescent="0.25">
      <c r="P433" s="20"/>
      <c r="Q433" s="20"/>
      <c r="R433" s="20"/>
      <c r="S433" s="20"/>
      <c r="T433" s="20"/>
      <c r="U433" s="20"/>
    </row>
    <row r="434" spans="16:21" x14ac:dyDescent="0.25">
      <c r="P434" s="20"/>
      <c r="Q434" s="20"/>
      <c r="R434" s="20"/>
      <c r="S434" s="20"/>
      <c r="T434" s="20"/>
      <c r="U434" s="20"/>
    </row>
    <row r="435" spans="16:21" x14ac:dyDescent="0.25">
      <c r="P435" s="20"/>
      <c r="Q435" s="20"/>
      <c r="R435" s="20"/>
      <c r="S435" s="20"/>
      <c r="T435" s="20"/>
      <c r="U435" s="20"/>
    </row>
    <row r="436" spans="16:21" x14ac:dyDescent="0.25">
      <c r="P436" s="20"/>
      <c r="Q436" s="20"/>
      <c r="R436" s="20"/>
      <c r="S436" s="20"/>
      <c r="T436" s="20"/>
      <c r="U436" s="20"/>
    </row>
    <row r="437" spans="16:21" x14ac:dyDescent="0.25">
      <c r="P437" s="20"/>
      <c r="Q437" s="20"/>
      <c r="R437" s="20"/>
      <c r="S437" s="20"/>
      <c r="T437" s="20"/>
      <c r="U437" s="20"/>
    </row>
    <row r="438" spans="16:21" x14ac:dyDescent="0.25">
      <c r="P438" s="20"/>
      <c r="Q438" s="20"/>
      <c r="R438" s="20"/>
      <c r="S438" s="20"/>
      <c r="T438" s="20"/>
      <c r="U438" s="20"/>
    </row>
    <row r="439" spans="16:21" x14ac:dyDescent="0.25">
      <c r="P439" s="20"/>
      <c r="Q439" s="20"/>
      <c r="R439" s="20"/>
      <c r="S439" s="20"/>
      <c r="T439" s="20"/>
      <c r="U439" s="20"/>
    </row>
    <row r="440" spans="16:21" x14ac:dyDescent="0.25">
      <c r="P440" s="20"/>
      <c r="Q440" s="20"/>
      <c r="R440" s="20"/>
      <c r="S440" s="20"/>
      <c r="T440" s="20"/>
      <c r="U440" s="20"/>
    </row>
    <row r="441" spans="16:21" x14ac:dyDescent="0.25">
      <c r="P441" s="20"/>
      <c r="Q441" s="20"/>
      <c r="R441" s="20"/>
      <c r="S441" s="20"/>
      <c r="T441" s="20"/>
      <c r="U441" s="20"/>
    </row>
    <row r="442" spans="16:21" x14ac:dyDescent="0.25">
      <c r="P442" s="20"/>
      <c r="Q442" s="20"/>
      <c r="R442" s="20"/>
      <c r="S442" s="20"/>
      <c r="T442" s="20"/>
      <c r="U442" s="20"/>
    </row>
    <row r="443" spans="16:21" x14ac:dyDescent="0.25">
      <c r="P443" s="20"/>
      <c r="Q443" s="20"/>
      <c r="R443" s="20"/>
      <c r="S443" s="20"/>
      <c r="T443" s="20"/>
      <c r="U443" s="20"/>
    </row>
    <row r="444" spans="16:21" x14ac:dyDescent="0.25">
      <c r="P444" s="20"/>
      <c r="Q444" s="20"/>
      <c r="R444" s="20"/>
      <c r="S444" s="20"/>
      <c r="T444" s="20"/>
      <c r="U444" s="20"/>
    </row>
    <row r="445" spans="16:21" x14ac:dyDescent="0.25">
      <c r="P445" s="20"/>
      <c r="Q445" s="20"/>
      <c r="R445" s="20"/>
      <c r="S445" s="20"/>
      <c r="T445" s="20"/>
      <c r="U445" s="20"/>
    </row>
    <row r="446" spans="16:21" x14ac:dyDescent="0.25">
      <c r="P446" s="20"/>
      <c r="Q446" s="20"/>
      <c r="R446" s="20"/>
      <c r="S446" s="20"/>
      <c r="T446" s="20"/>
      <c r="U446" s="20"/>
    </row>
    <row r="447" spans="16:21" x14ac:dyDescent="0.25">
      <c r="P447" s="20"/>
      <c r="Q447" s="20"/>
      <c r="R447" s="20"/>
      <c r="S447" s="20"/>
      <c r="T447" s="20"/>
      <c r="U447" s="20"/>
    </row>
    <row r="448" spans="16:21" x14ac:dyDescent="0.25">
      <c r="P448" s="20"/>
      <c r="Q448" s="20"/>
      <c r="R448" s="20"/>
      <c r="S448" s="20"/>
      <c r="T448" s="20"/>
      <c r="U448" s="20"/>
    </row>
    <row r="449" spans="16:21" x14ac:dyDescent="0.25">
      <c r="P449" s="20"/>
      <c r="Q449" s="20"/>
      <c r="R449" s="20"/>
      <c r="S449" s="20"/>
      <c r="T449" s="20"/>
      <c r="U449" s="20"/>
    </row>
    <row r="450" spans="16:21" x14ac:dyDescent="0.25">
      <c r="P450" s="20"/>
      <c r="Q450" s="20"/>
      <c r="R450" s="20"/>
      <c r="S450" s="20"/>
      <c r="T450" s="20"/>
      <c r="U450" s="20"/>
    </row>
    <row r="451" spans="16:21" x14ac:dyDescent="0.25">
      <c r="P451" s="20"/>
      <c r="Q451" s="20"/>
      <c r="R451" s="20"/>
      <c r="S451" s="20"/>
      <c r="T451" s="20"/>
      <c r="U451" s="20"/>
    </row>
    <row r="452" spans="16:21" x14ac:dyDescent="0.25">
      <c r="P452" s="20"/>
      <c r="Q452" s="20"/>
      <c r="R452" s="20"/>
      <c r="S452" s="20"/>
      <c r="T452" s="20"/>
      <c r="U452" s="20"/>
    </row>
    <row r="453" spans="16:21" x14ac:dyDescent="0.25">
      <c r="P453" s="20"/>
      <c r="Q453" s="20"/>
      <c r="R453" s="20"/>
      <c r="S453" s="20"/>
      <c r="T453" s="20"/>
      <c r="U453" s="20"/>
    </row>
    <row r="454" spans="16:21" x14ac:dyDescent="0.25">
      <c r="P454" s="20"/>
      <c r="Q454" s="20"/>
      <c r="R454" s="20"/>
      <c r="S454" s="20"/>
      <c r="T454" s="20"/>
      <c r="U454" s="20"/>
    </row>
    <row r="455" spans="16:21" x14ac:dyDescent="0.25">
      <c r="P455" s="20"/>
      <c r="Q455" s="20"/>
      <c r="R455" s="20"/>
      <c r="S455" s="20"/>
      <c r="T455" s="20"/>
      <c r="U455" s="20"/>
    </row>
    <row r="456" spans="16:21" x14ac:dyDescent="0.25">
      <c r="P456" s="20"/>
      <c r="Q456" s="20"/>
      <c r="R456" s="20"/>
      <c r="S456" s="20"/>
      <c r="T456" s="20"/>
      <c r="U456" s="20"/>
    </row>
    <row r="457" spans="16:21" x14ac:dyDescent="0.25">
      <c r="P457" s="20"/>
      <c r="Q457" s="20"/>
      <c r="R457" s="20"/>
      <c r="S457" s="20"/>
      <c r="T457" s="20"/>
      <c r="U457" s="20"/>
    </row>
    <row r="458" spans="16:21" x14ac:dyDescent="0.25">
      <c r="P458" s="20"/>
      <c r="Q458" s="20"/>
      <c r="R458" s="20"/>
      <c r="S458" s="20"/>
      <c r="T458" s="20"/>
      <c r="U458" s="20"/>
    </row>
    <row r="459" spans="16:21" x14ac:dyDescent="0.25">
      <c r="P459" s="20"/>
      <c r="Q459" s="20"/>
      <c r="R459" s="20"/>
      <c r="S459" s="20"/>
      <c r="T459" s="20"/>
      <c r="U459" s="20"/>
    </row>
    <row r="460" spans="16:21" x14ac:dyDescent="0.25">
      <c r="P460" s="20"/>
      <c r="Q460" s="20"/>
      <c r="R460" s="20"/>
      <c r="S460" s="20"/>
      <c r="T460" s="20"/>
      <c r="U460" s="20"/>
    </row>
    <row r="461" spans="16:21" x14ac:dyDescent="0.25">
      <c r="P461" s="20"/>
      <c r="Q461" s="20"/>
      <c r="R461" s="20"/>
      <c r="S461" s="20"/>
      <c r="T461" s="20"/>
      <c r="U461" s="20"/>
    </row>
    <row r="462" spans="16:21" x14ac:dyDescent="0.25">
      <c r="P462" s="20"/>
      <c r="Q462" s="20"/>
      <c r="R462" s="20"/>
      <c r="S462" s="20"/>
      <c r="T462" s="20"/>
      <c r="U462" s="20"/>
    </row>
    <row r="463" spans="16:21" x14ac:dyDescent="0.25">
      <c r="P463" s="20"/>
      <c r="Q463" s="20"/>
      <c r="R463" s="20"/>
      <c r="S463" s="20"/>
      <c r="T463" s="20"/>
      <c r="U463" s="20"/>
    </row>
    <row r="464" spans="16:21" x14ac:dyDescent="0.25">
      <c r="P464" s="20"/>
      <c r="Q464" s="20"/>
      <c r="R464" s="20"/>
      <c r="S464" s="20"/>
      <c r="T464" s="20"/>
      <c r="U464" s="20"/>
    </row>
    <row r="465" spans="16:21" x14ac:dyDescent="0.25">
      <c r="P465" s="20"/>
      <c r="Q465" s="20"/>
      <c r="R465" s="20"/>
      <c r="S465" s="20"/>
      <c r="T465" s="20"/>
      <c r="U465" s="20"/>
    </row>
    <row r="466" spans="16:21" x14ac:dyDescent="0.25">
      <c r="P466" s="20"/>
      <c r="Q466" s="20"/>
      <c r="R466" s="20"/>
      <c r="S466" s="20"/>
      <c r="T466" s="20"/>
      <c r="U466" s="20"/>
    </row>
    <row r="467" spans="16:21" x14ac:dyDescent="0.25">
      <c r="P467" s="20"/>
      <c r="Q467" s="20"/>
      <c r="R467" s="20"/>
      <c r="S467" s="20"/>
      <c r="T467" s="20"/>
      <c r="U467" s="20"/>
    </row>
    <row r="468" spans="16:21" x14ac:dyDescent="0.25">
      <c r="P468" s="20"/>
      <c r="Q468" s="20"/>
      <c r="R468" s="20"/>
      <c r="S468" s="20"/>
      <c r="T468" s="20"/>
      <c r="U468" s="20"/>
    </row>
    <row r="469" spans="16:21" x14ac:dyDescent="0.25">
      <c r="P469" s="20"/>
      <c r="Q469" s="20"/>
      <c r="R469" s="20"/>
      <c r="S469" s="20"/>
      <c r="T469" s="20"/>
      <c r="U469" s="20"/>
    </row>
    <row r="470" spans="16:21" x14ac:dyDescent="0.25">
      <c r="P470" s="20"/>
      <c r="Q470" s="20"/>
      <c r="R470" s="20"/>
      <c r="S470" s="20"/>
      <c r="T470" s="20"/>
      <c r="U470" s="20"/>
    </row>
    <row r="471" spans="16:21" x14ac:dyDescent="0.25">
      <c r="P471" s="20"/>
      <c r="Q471" s="20"/>
      <c r="R471" s="20"/>
      <c r="S471" s="20"/>
      <c r="T471" s="20"/>
      <c r="U471" s="20"/>
    </row>
    <row r="472" spans="16:21" x14ac:dyDescent="0.25">
      <c r="P472" s="20"/>
      <c r="Q472" s="20"/>
      <c r="R472" s="20"/>
      <c r="S472" s="20"/>
      <c r="T472" s="20"/>
      <c r="U472" s="20"/>
    </row>
    <row r="473" spans="16:21" x14ac:dyDescent="0.25">
      <c r="P473" s="20"/>
      <c r="Q473" s="20"/>
      <c r="R473" s="20"/>
      <c r="S473" s="20"/>
      <c r="T473" s="20"/>
      <c r="U473" s="20"/>
    </row>
    <row r="474" spans="16:21" x14ac:dyDescent="0.25">
      <c r="P474" s="20"/>
      <c r="Q474" s="20"/>
      <c r="R474" s="20"/>
      <c r="S474" s="20"/>
      <c r="T474" s="20"/>
      <c r="U474" s="20"/>
    </row>
    <row r="475" spans="16:21" x14ac:dyDescent="0.25">
      <c r="P475" s="20"/>
      <c r="Q475" s="20"/>
      <c r="R475" s="20"/>
      <c r="S475" s="20"/>
      <c r="T475" s="20"/>
      <c r="U475" s="20"/>
    </row>
    <row r="476" spans="16:21" x14ac:dyDescent="0.25">
      <c r="P476" s="20"/>
      <c r="Q476" s="20"/>
      <c r="R476" s="20"/>
      <c r="S476" s="20"/>
      <c r="T476" s="20"/>
      <c r="U476" s="20"/>
    </row>
    <row r="477" spans="16:21" x14ac:dyDescent="0.25">
      <c r="P477" s="20"/>
      <c r="Q477" s="20"/>
      <c r="R477" s="20"/>
      <c r="S477" s="20"/>
      <c r="T477" s="20"/>
      <c r="U477" s="20"/>
    </row>
    <row r="478" spans="16:21" x14ac:dyDescent="0.25">
      <c r="P478" s="20"/>
      <c r="Q478" s="20"/>
      <c r="R478" s="20"/>
      <c r="S478" s="20"/>
      <c r="T478" s="20"/>
      <c r="U478" s="20"/>
    </row>
    <row r="479" spans="16:21" x14ac:dyDescent="0.25">
      <c r="P479" s="20"/>
      <c r="Q479" s="20"/>
      <c r="R479" s="20"/>
      <c r="S479" s="20"/>
      <c r="T479" s="20"/>
      <c r="U479" s="20"/>
    </row>
    <row r="480" spans="16:21" x14ac:dyDescent="0.25">
      <c r="P480" s="20"/>
      <c r="Q480" s="20"/>
      <c r="R480" s="20"/>
      <c r="S480" s="20"/>
      <c r="T480" s="20"/>
      <c r="U480" s="20"/>
    </row>
    <row r="481" spans="16:21" x14ac:dyDescent="0.25">
      <c r="P481" s="20"/>
      <c r="Q481" s="20"/>
      <c r="R481" s="20"/>
      <c r="S481" s="20"/>
      <c r="T481" s="20"/>
      <c r="U481" s="20"/>
    </row>
    <row r="482" spans="16:21" x14ac:dyDescent="0.25">
      <c r="P482" s="20"/>
      <c r="Q482" s="20"/>
      <c r="R482" s="20"/>
      <c r="S482" s="20"/>
      <c r="T482" s="20"/>
      <c r="U482" s="20"/>
    </row>
    <row r="483" spans="16:21" x14ac:dyDescent="0.25">
      <c r="P483" s="20"/>
      <c r="Q483" s="20"/>
      <c r="R483" s="20"/>
      <c r="S483" s="20"/>
      <c r="T483" s="20"/>
      <c r="U483" s="20"/>
    </row>
    <row r="484" spans="16:21" x14ac:dyDescent="0.25">
      <c r="P484" s="20"/>
      <c r="Q484" s="20"/>
      <c r="R484" s="20"/>
      <c r="S484" s="20"/>
      <c r="T484" s="20"/>
      <c r="U484" s="20"/>
    </row>
    <row r="485" spans="16:21" x14ac:dyDescent="0.25">
      <c r="P485" s="20"/>
      <c r="Q485" s="20"/>
      <c r="R485" s="20"/>
      <c r="S485" s="20"/>
      <c r="T485" s="20"/>
      <c r="U485" s="20"/>
    </row>
    <row r="486" spans="16:21" x14ac:dyDescent="0.25">
      <c r="P486" s="20"/>
      <c r="Q486" s="20"/>
      <c r="R486" s="20"/>
      <c r="S486" s="20"/>
      <c r="T486" s="20"/>
      <c r="U486" s="20"/>
    </row>
    <row r="487" spans="16:21" x14ac:dyDescent="0.25">
      <c r="P487" s="20"/>
      <c r="Q487" s="20"/>
      <c r="R487" s="20"/>
      <c r="S487" s="20"/>
      <c r="T487" s="20"/>
      <c r="U487" s="20"/>
    </row>
    <row r="488" spans="16:21" x14ac:dyDescent="0.25">
      <c r="P488" s="20"/>
      <c r="Q488" s="20"/>
      <c r="R488" s="20"/>
      <c r="S488" s="20"/>
      <c r="T488" s="20"/>
      <c r="U488" s="20"/>
    </row>
    <row r="489" spans="16:21" x14ac:dyDescent="0.25">
      <c r="P489" s="20"/>
      <c r="Q489" s="20"/>
      <c r="R489" s="20"/>
      <c r="S489" s="20"/>
      <c r="T489" s="20"/>
      <c r="U489" s="20"/>
    </row>
    <row r="490" spans="16:21" x14ac:dyDescent="0.25">
      <c r="P490" s="20"/>
      <c r="Q490" s="20"/>
      <c r="R490" s="20"/>
      <c r="S490" s="20"/>
      <c r="T490" s="20"/>
      <c r="U490" s="20"/>
    </row>
    <row r="491" spans="16:21" x14ac:dyDescent="0.25">
      <c r="P491" s="20"/>
      <c r="Q491" s="20"/>
      <c r="R491" s="20"/>
      <c r="S491" s="20"/>
      <c r="T491" s="20"/>
      <c r="U491" s="20"/>
    </row>
    <row r="492" spans="16:21" x14ac:dyDescent="0.25">
      <c r="P492" s="20"/>
      <c r="Q492" s="20"/>
      <c r="R492" s="20"/>
      <c r="S492" s="20"/>
      <c r="T492" s="20"/>
      <c r="U492" s="20"/>
    </row>
    <row r="493" spans="16:21" x14ac:dyDescent="0.25">
      <c r="P493" s="20"/>
      <c r="Q493" s="20"/>
      <c r="R493" s="20"/>
      <c r="S493" s="20"/>
      <c r="T493" s="20"/>
      <c r="U493" s="20"/>
    </row>
    <row r="494" spans="16:21" x14ac:dyDescent="0.25">
      <c r="P494" s="20"/>
      <c r="Q494" s="20"/>
      <c r="R494" s="20"/>
      <c r="S494" s="20"/>
      <c r="T494" s="20"/>
      <c r="U494" s="20"/>
    </row>
    <row r="495" spans="16:21" x14ac:dyDescent="0.25">
      <c r="P495" s="20"/>
      <c r="Q495" s="20"/>
      <c r="R495" s="20"/>
      <c r="S495" s="20"/>
      <c r="T495" s="20"/>
      <c r="U495" s="20"/>
    </row>
    <row r="496" spans="16:21" x14ac:dyDescent="0.25">
      <c r="P496" s="20"/>
      <c r="Q496" s="20"/>
      <c r="R496" s="20"/>
      <c r="S496" s="20"/>
      <c r="T496" s="20"/>
      <c r="U496" s="20"/>
    </row>
    <row r="497" spans="16:21" x14ac:dyDescent="0.25">
      <c r="P497" s="20"/>
      <c r="Q497" s="20"/>
      <c r="R497" s="20"/>
      <c r="S497" s="20"/>
      <c r="T497" s="20"/>
      <c r="U497" s="20"/>
    </row>
    <row r="498" spans="16:21" x14ac:dyDescent="0.25">
      <c r="P498" s="20"/>
      <c r="Q498" s="20"/>
      <c r="R498" s="20"/>
      <c r="S498" s="20"/>
      <c r="T498" s="20"/>
      <c r="U498" s="20"/>
    </row>
    <row r="499" spans="16:21" x14ac:dyDescent="0.25">
      <c r="P499" s="20"/>
      <c r="Q499" s="20"/>
      <c r="R499" s="20"/>
      <c r="S499" s="20"/>
      <c r="T499" s="20"/>
      <c r="U499" s="20"/>
    </row>
    <row r="500" spans="16:21" x14ac:dyDescent="0.25">
      <c r="P500" s="20"/>
      <c r="Q500" s="20"/>
      <c r="R500" s="20"/>
      <c r="S500" s="20"/>
      <c r="T500" s="20"/>
      <c r="U500" s="20"/>
    </row>
    <row r="501" spans="16:21" x14ac:dyDescent="0.25">
      <c r="P501" s="20"/>
      <c r="Q501" s="20"/>
      <c r="R501" s="20"/>
      <c r="S501" s="20"/>
      <c r="T501" s="20"/>
      <c r="U501" s="20"/>
    </row>
    <row r="502" spans="16:21" x14ac:dyDescent="0.25">
      <c r="P502" s="20"/>
      <c r="Q502" s="20"/>
      <c r="R502" s="20"/>
      <c r="S502" s="20"/>
      <c r="T502" s="20"/>
      <c r="U502" s="20"/>
    </row>
    <row r="503" spans="16:21" x14ac:dyDescent="0.25">
      <c r="P503" s="20"/>
      <c r="Q503" s="20"/>
      <c r="R503" s="20"/>
      <c r="S503" s="20"/>
      <c r="T503" s="20"/>
      <c r="U503" s="20"/>
    </row>
    <row r="504" spans="16:21" x14ac:dyDescent="0.25">
      <c r="P504" s="20"/>
      <c r="Q504" s="20"/>
      <c r="R504" s="20"/>
      <c r="S504" s="20"/>
      <c r="T504" s="20"/>
      <c r="U504" s="20"/>
    </row>
    <row r="505" spans="16:21" x14ac:dyDescent="0.25">
      <c r="P505" s="20"/>
      <c r="Q505" s="20"/>
      <c r="R505" s="20"/>
      <c r="S505" s="20"/>
      <c r="T505" s="20"/>
      <c r="U505" s="20"/>
    </row>
    <row r="506" spans="16:21" x14ac:dyDescent="0.25">
      <c r="P506" s="20"/>
      <c r="Q506" s="20"/>
      <c r="R506" s="20"/>
      <c r="S506" s="20"/>
      <c r="T506" s="20"/>
      <c r="U506" s="20"/>
    </row>
    <row r="507" spans="16:21" x14ac:dyDescent="0.25">
      <c r="P507" s="20"/>
      <c r="Q507" s="20"/>
      <c r="R507" s="20"/>
      <c r="S507" s="20"/>
      <c r="T507" s="20"/>
      <c r="U507" s="20"/>
    </row>
    <row r="508" spans="16:21" x14ac:dyDescent="0.25">
      <c r="P508" s="20"/>
      <c r="Q508" s="20"/>
      <c r="R508" s="20"/>
      <c r="S508" s="20"/>
      <c r="T508" s="20"/>
      <c r="U508" s="20"/>
    </row>
    <row r="509" spans="16:21" x14ac:dyDescent="0.25">
      <c r="P509" s="20"/>
      <c r="Q509" s="20"/>
      <c r="R509" s="20"/>
      <c r="S509" s="20"/>
      <c r="T509" s="20"/>
      <c r="U509" s="20"/>
    </row>
    <row r="510" spans="16:21" x14ac:dyDescent="0.25">
      <c r="P510" s="20"/>
      <c r="Q510" s="20"/>
      <c r="R510" s="20"/>
      <c r="S510" s="20"/>
      <c r="T510" s="20"/>
      <c r="U510" s="20"/>
    </row>
    <row r="511" spans="16:21" x14ac:dyDescent="0.25">
      <c r="P511" s="20"/>
      <c r="Q511" s="20"/>
      <c r="R511" s="20"/>
      <c r="S511" s="20"/>
      <c r="T511" s="20"/>
      <c r="U511" s="20"/>
    </row>
    <row r="512" spans="16:21" x14ac:dyDescent="0.25">
      <c r="P512" s="20"/>
      <c r="Q512" s="20"/>
      <c r="R512" s="20"/>
      <c r="S512" s="20"/>
      <c r="T512" s="20"/>
      <c r="U512" s="20"/>
    </row>
    <row r="513" spans="16:21" x14ac:dyDescent="0.25">
      <c r="P513" s="20"/>
      <c r="Q513" s="20"/>
      <c r="R513" s="20"/>
      <c r="S513" s="20"/>
      <c r="T513" s="20"/>
      <c r="U513" s="20"/>
    </row>
    <row r="514" spans="16:21" x14ac:dyDescent="0.25">
      <c r="P514" s="20"/>
      <c r="Q514" s="20"/>
      <c r="R514" s="20"/>
      <c r="S514" s="20"/>
      <c r="T514" s="20"/>
      <c r="U514" s="20"/>
    </row>
    <row r="515" spans="16:21" x14ac:dyDescent="0.25">
      <c r="P515" s="20"/>
      <c r="Q515" s="20"/>
      <c r="R515" s="20"/>
      <c r="S515" s="20"/>
      <c r="T515" s="20"/>
      <c r="U515" s="20"/>
    </row>
    <row r="516" spans="16:21" x14ac:dyDescent="0.25">
      <c r="P516" s="20"/>
      <c r="Q516" s="20"/>
      <c r="R516" s="20"/>
      <c r="S516" s="20"/>
      <c r="T516" s="20"/>
      <c r="U516" s="20"/>
    </row>
    <row r="517" spans="16:21" x14ac:dyDescent="0.25">
      <c r="P517" s="20"/>
      <c r="Q517" s="20"/>
      <c r="R517" s="20"/>
      <c r="S517" s="20"/>
      <c r="T517" s="20"/>
      <c r="U517" s="20"/>
    </row>
    <row r="518" spans="16:21" x14ac:dyDescent="0.25">
      <c r="P518" s="20"/>
      <c r="Q518" s="20"/>
      <c r="R518" s="20"/>
      <c r="S518" s="20"/>
      <c r="T518" s="20"/>
      <c r="U518" s="20"/>
    </row>
    <row r="519" spans="16:21" x14ac:dyDescent="0.25">
      <c r="P519" s="20"/>
      <c r="Q519" s="20"/>
      <c r="R519" s="20"/>
      <c r="S519" s="20"/>
      <c r="T519" s="20"/>
      <c r="U519" s="20"/>
    </row>
    <row r="520" spans="16:21" x14ac:dyDescent="0.25">
      <c r="P520" s="20"/>
      <c r="Q520" s="20"/>
      <c r="R520" s="20"/>
      <c r="S520" s="20"/>
      <c r="T520" s="20"/>
      <c r="U520" s="20"/>
    </row>
    <row r="521" spans="16:21" x14ac:dyDescent="0.25">
      <c r="P521" s="20"/>
      <c r="Q521" s="20"/>
      <c r="R521" s="20"/>
      <c r="S521" s="20"/>
      <c r="T521" s="20"/>
      <c r="U521" s="20"/>
    </row>
    <row r="522" spans="16:21" x14ac:dyDescent="0.25">
      <c r="P522" s="20"/>
      <c r="Q522" s="20"/>
      <c r="R522" s="20"/>
      <c r="S522" s="20"/>
      <c r="T522" s="20"/>
      <c r="U522" s="20"/>
    </row>
    <row r="523" spans="16:21" x14ac:dyDescent="0.25">
      <c r="P523" s="20"/>
      <c r="Q523" s="20"/>
      <c r="R523" s="20"/>
      <c r="S523" s="20"/>
      <c r="T523" s="20"/>
      <c r="U523" s="20"/>
    </row>
    <row r="524" spans="16:21" x14ac:dyDescent="0.25">
      <c r="P524" s="20"/>
      <c r="Q524" s="20"/>
      <c r="R524" s="20"/>
      <c r="S524" s="20"/>
      <c r="T524" s="20"/>
      <c r="U524" s="20"/>
    </row>
    <row r="525" spans="16:21" x14ac:dyDescent="0.25">
      <c r="P525" s="20"/>
      <c r="Q525" s="20"/>
      <c r="R525" s="20"/>
      <c r="S525" s="20"/>
      <c r="T525" s="20"/>
      <c r="U525" s="20"/>
    </row>
    <row r="526" spans="16:21" x14ac:dyDescent="0.25">
      <c r="P526" s="20"/>
      <c r="Q526" s="20"/>
      <c r="R526" s="20"/>
      <c r="S526" s="20"/>
      <c r="T526" s="20"/>
      <c r="U526" s="20"/>
    </row>
    <row r="527" spans="16:21" x14ac:dyDescent="0.25">
      <c r="P527" s="20"/>
      <c r="Q527" s="20"/>
      <c r="R527" s="20"/>
      <c r="S527" s="20"/>
      <c r="T527" s="20"/>
      <c r="U527" s="20"/>
    </row>
    <row r="528" spans="16:21" x14ac:dyDescent="0.25">
      <c r="P528" s="20"/>
      <c r="Q528" s="20"/>
      <c r="R528" s="20"/>
      <c r="S528" s="20"/>
      <c r="T528" s="20"/>
      <c r="U528" s="20"/>
    </row>
    <row r="529" spans="16:21" x14ac:dyDescent="0.25">
      <c r="P529" s="20"/>
      <c r="Q529" s="20"/>
      <c r="R529" s="20"/>
      <c r="S529" s="20"/>
      <c r="T529" s="20"/>
      <c r="U529" s="20"/>
    </row>
    <row r="530" spans="16:21" x14ac:dyDescent="0.25">
      <c r="P530" s="20"/>
      <c r="Q530" s="20"/>
      <c r="R530" s="20"/>
      <c r="S530" s="20"/>
      <c r="T530" s="20"/>
      <c r="U530" s="20"/>
    </row>
    <row r="531" spans="16:21" x14ac:dyDescent="0.25">
      <c r="P531" s="20"/>
      <c r="Q531" s="20"/>
      <c r="R531" s="20"/>
      <c r="S531" s="20"/>
      <c r="T531" s="20"/>
      <c r="U531" s="20"/>
    </row>
    <row r="532" spans="16:21" x14ac:dyDescent="0.25">
      <c r="P532" s="20"/>
      <c r="Q532" s="20"/>
      <c r="R532" s="20"/>
      <c r="S532" s="20"/>
      <c r="T532" s="20"/>
      <c r="U532" s="20"/>
    </row>
    <row r="533" spans="16:21" x14ac:dyDescent="0.25">
      <c r="P533" s="20"/>
      <c r="Q533" s="20"/>
      <c r="R533" s="20"/>
      <c r="S533" s="20"/>
      <c r="T533" s="20"/>
      <c r="U533" s="20"/>
    </row>
    <row r="534" spans="16:21" x14ac:dyDescent="0.25">
      <c r="P534" s="20"/>
      <c r="Q534" s="20"/>
      <c r="R534" s="20"/>
      <c r="S534" s="20"/>
      <c r="T534" s="20"/>
      <c r="U534" s="20"/>
    </row>
    <row r="535" spans="16:21" x14ac:dyDescent="0.25">
      <c r="P535" s="20"/>
      <c r="Q535" s="20"/>
      <c r="R535" s="20"/>
      <c r="S535" s="20"/>
      <c r="T535" s="20"/>
      <c r="U535" s="20"/>
    </row>
    <row r="536" spans="16:21" x14ac:dyDescent="0.25">
      <c r="P536" s="20"/>
      <c r="Q536" s="20"/>
      <c r="R536" s="20"/>
      <c r="S536" s="20"/>
      <c r="T536" s="20"/>
      <c r="U536" s="20"/>
    </row>
    <row r="537" spans="16:21" x14ac:dyDescent="0.25">
      <c r="P537" s="20"/>
      <c r="Q537" s="20"/>
      <c r="R537" s="20"/>
      <c r="S537" s="20"/>
      <c r="T537" s="20"/>
      <c r="U537" s="20"/>
    </row>
    <row r="538" spans="16:21" x14ac:dyDescent="0.25">
      <c r="P538" s="20"/>
      <c r="Q538" s="20"/>
      <c r="R538" s="20"/>
      <c r="S538" s="20"/>
      <c r="T538" s="20"/>
      <c r="U538" s="20"/>
    </row>
    <row r="539" spans="16:21" x14ac:dyDescent="0.25">
      <c r="P539" s="20"/>
      <c r="Q539" s="20"/>
      <c r="R539" s="20"/>
      <c r="S539" s="20"/>
      <c r="T539" s="20"/>
      <c r="U539" s="20"/>
    </row>
    <row r="540" spans="16:21" x14ac:dyDescent="0.25">
      <c r="P540" s="20"/>
      <c r="Q540" s="20"/>
      <c r="R540" s="20"/>
      <c r="S540" s="20"/>
      <c r="T540" s="20"/>
      <c r="U540" s="20"/>
    </row>
    <row r="541" spans="16:21" x14ac:dyDescent="0.25">
      <c r="P541" s="20"/>
      <c r="Q541" s="20"/>
      <c r="R541" s="20"/>
      <c r="S541" s="20"/>
      <c r="T541" s="20"/>
      <c r="U541" s="20"/>
    </row>
    <row r="542" spans="16:21" x14ac:dyDescent="0.25">
      <c r="P542" s="20"/>
      <c r="Q542" s="20"/>
      <c r="R542" s="20"/>
      <c r="S542" s="20"/>
      <c r="T542" s="20"/>
      <c r="U542" s="20"/>
    </row>
    <row r="543" spans="16:21" x14ac:dyDescent="0.25">
      <c r="P543" s="20"/>
      <c r="Q543" s="20"/>
      <c r="R543" s="20"/>
      <c r="S543" s="20"/>
      <c r="T543" s="20"/>
      <c r="U543" s="20"/>
    </row>
    <row r="544" spans="16:21" x14ac:dyDescent="0.25">
      <c r="P544" s="20"/>
      <c r="Q544" s="20"/>
      <c r="R544" s="20"/>
      <c r="S544" s="20"/>
      <c r="T544" s="20"/>
      <c r="U544" s="20"/>
    </row>
    <row r="545" spans="16:21" x14ac:dyDescent="0.25">
      <c r="P545" s="20"/>
      <c r="Q545" s="20"/>
      <c r="R545" s="20"/>
      <c r="S545" s="20"/>
      <c r="T545" s="20"/>
      <c r="U545" s="20"/>
    </row>
    <row r="546" spans="16:21" x14ac:dyDescent="0.25">
      <c r="P546" s="20"/>
      <c r="Q546" s="20"/>
      <c r="R546" s="20"/>
      <c r="S546" s="20"/>
      <c r="T546" s="20"/>
      <c r="U546" s="20"/>
    </row>
    <row r="547" spans="16:21" x14ac:dyDescent="0.25">
      <c r="P547" s="20"/>
      <c r="Q547" s="20"/>
      <c r="R547" s="20"/>
      <c r="S547" s="20"/>
      <c r="T547" s="20"/>
      <c r="U547" s="20"/>
    </row>
    <row r="548" spans="16:21" x14ac:dyDescent="0.25">
      <c r="P548" s="20"/>
      <c r="Q548" s="20"/>
      <c r="R548" s="20"/>
      <c r="S548" s="20"/>
      <c r="T548" s="20"/>
      <c r="U548" s="20"/>
    </row>
    <row r="549" spans="16:21" x14ac:dyDescent="0.25">
      <c r="P549" s="20"/>
      <c r="Q549" s="20"/>
      <c r="R549" s="20"/>
      <c r="S549" s="20"/>
      <c r="T549" s="20"/>
      <c r="U549" s="20"/>
    </row>
    <row r="550" spans="16:21" x14ac:dyDescent="0.25">
      <c r="P550" s="20"/>
      <c r="Q550" s="20"/>
      <c r="R550" s="20"/>
      <c r="S550" s="20"/>
      <c r="T550" s="20"/>
      <c r="U550" s="20"/>
    </row>
    <row r="551" spans="16:21" x14ac:dyDescent="0.25">
      <c r="P551" s="20"/>
      <c r="Q551" s="20"/>
      <c r="R551" s="20"/>
      <c r="S551" s="20"/>
      <c r="T551" s="20"/>
      <c r="U551" s="20"/>
    </row>
    <row r="552" spans="16:21" x14ac:dyDescent="0.25">
      <c r="P552" s="20"/>
      <c r="Q552" s="20"/>
      <c r="R552" s="20"/>
      <c r="S552" s="20"/>
      <c r="T552" s="20"/>
      <c r="U552" s="20"/>
    </row>
    <row r="553" spans="16:21" x14ac:dyDescent="0.25">
      <c r="P553" s="20"/>
      <c r="Q553" s="20"/>
      <c r="R553" s="20"/>
      <c r="S553" s="20"/>
      <c r="T553" s="20"/>
      <c r="U553" s="20"/>
    </row>
    <row r="554" spans="16:21" x14ac:dyDescent="0.25">
      <c r="P554" s="20"/>
      <c r="Q554" s="20"/>
      <c r="R554" s="20"/>
      <c r="S554" s="20"/>
      <c r="T554" s="20"/>
      <c r="U554" s="20"/>
    </row>
    <row r="555" spans="16:21" x14ac:dyDescent="0.25">
      <c r="P555" s="20"/>
      <c r="Q555" s="20"/>
      <c r="R555" s="20"/>
      <c r="S555" s="20"/>
      <c r="T555" s="20"/>
      <c r="U555" s="20"/>
    </row>
    <row r="556" spans="16:21" x14ac:dyDescent="0.25">
      <c r="P556" s="20"/>
      <c r="Q556" s="20"/>
      <c r="R556" s="20"/>
      <c r="S556" s="20"/>
      <c r="T556" s="20"/>
      <c r="U556" s="20"/>
    </row>
    <row r="557" spans="16:21" x14ac:dyDescent="0.25">
      <c r="P557" s="20"/>
      <c r="Q557" s="20"/>
      <c r="R557" s="20"/>
      <c r="S557" s="20"/>
      <c r="T557" s="20"/>
      <c r="U557" s="20"/>
    </row>
    <row r="558" spans="16:21" x14ac:dyDescent="0.25">
      <c r="P558" s="20"/>
      <c r="Q558" s="20"/>
      <c r="R558" s="20"/>
      <c r="S558" s="20"/>
      <c r="T558" s="20"/>
      <c r="U558" s="20"/>
    </row>
    <row r="559" spans="16:21" x14ac:dyDescent="0.25">
      <c r="P559" s="20"/>
      <c r="Q559" s="20"/>
      <c r="R559" s="20"/>
      <c r="S559" s="20"/>
      <c r="T559" s="20"/>
      <c r="U559" s="20"/>
    </row>
    <row r="560" spans="16:21" x14ac:dyDescent="0.25">
      <c r="P560" s="20"/>
      <c r="Q560" s="20"/>
      <c r="R560" s="20"/>
      <c r="S560" s="20"/>
      <c r="T560" s="20"/>
      <c r="U560" s="20"/>
    </row>
    <row r="561" spans="16:21" x14ac:dyDescent="0.25">
      <c r="P561" s="20"/>
      <c r="Q561" s="20"/>
      <c r="R561" s="20"/>
      <c r="S561" s="20"/>
      <c r="T561" s="20"/>
      <c r="U561" s="20"/>
    </row>
    <row r="562" spans="16:21" x14ac:dyDescent="0.25">
      <c r="P562" s="20"/>
      <c r="Q562" s="20"/>
      <c r="R562" s="20"/>
      <c r="S562" s="20"/>
      <c r="T562" s="20"/>
      <c r="U562" s="20"/>
    </row>
    <row r="563" spans="16:21" x14ac:dyDescent="0.25">
      <c r="P563" s="20"/>
      <c r="Q563" s="20"/>
      <c r="R563" s="20"/>
      <c r="S563" s="20"/>
      <c r="T563" s="20"/>
      <c r="U563" s="20"/>
    </row>
    <row r="564" spans="16:21" x14ac:dyDescent="0.25">
      <c r="P564" s="20"/>
      <c r="Q564" s="20"/>
      <c r="R564" s="20"/>
      <c r="S564" s="20"/>
      <c r="T564" s="20"/>
      <c r="U564" s="20"/>
    </row>
    <row r="565" spans="16:21" x14ac:dyDescent="0.25">
      <c r="P565" s="20"/>
      <c r="Q565" s="20"/>
      <c r="R565" s="20"/>
      <c r="S565" s="20"/>
      <c r="T565" s="20"/>
      <c r="U565" s="20"/>
    </row>
    <row r="566" spans="16:21" x14ac:dyDescent="0.25">
      <c r="P566" s="20"/>
      <c r="Q566" s="20"/>
      <c r="R566" s="20"/>
      <c r="S566" s="20"/>
      <c r="T566" s="20"/>
      <c r="U566" s="20"/>
    </row>
    <row r="567" spans="16:21" x14ac:dyDescent="0.25">
      <c r="P567" s="20"/>
      <c r="Q567" s="20"/>
      <c r="R567" s="20"/>
      <c r="S567" s="20"/>
      <c r="T567" s="20"/>
      <c r="U567" s="20"/>
    </row>
    <row r="568" spans="16:21" x14ac:dyDescent="0.25">
      <c r="P568" s="20"/>
      <c r="Q568" s="20"/>
      <c r="R568" s="20"/>
      <c r="S568" s="20"/>
      <c r="T568" s="20"/>
      <c r="U568" s="20"/>
    </row>
    <row r="569" spans="16:21" x14ac:dyDescent="0.25">
      <c r="P569" s="20"/>
      <c r="Q569" s="20"/>
      <c r="R569" s="20"/>
      <c r="S569" s="20"/>
      <c r="T569" s="20"/>
      <c r="U569" s="20"/>
    </row>
    <row r="570" spans="16:21" x14ac:dyDescent="0.25">
      <c r="P570" s="20"/>
      <c r="Q570" s="20"/>
      <c r="R570" s="20"/>
      <c r="S570" s="20"/>
      <c r="T570" s="20"/>
      <c r="U570" s="20"/>
    </row>
    <row r="571" spans="16:21" x14ac:dyDescent="0.25">
      <c r="P571" s="20"/>
      <c r="Q571" s="20"/>
      <c r="R571" s="20"/>
      <c r="S571" s="20"/>
      <c r="T571" s="20"/>
      <c r="U571" s="20"/>
    </row>
    <row r="572" spans="16:21" x14ac:dyDescent="0.25">
      <c r="P572" s="20"/>
      <c r="Q572" s="20"/>
      <c r="R572" s="20"/>
      <c r="S572" s="20"/>
      <c r="T572" s="20"/>
      <c r="U572" s="20"/>
    </row>
    <row r="573" spans="16:21" x14ac:dyDescent="0.25">
      <c r="P573" s="20"/>
      <c r="Q573" s="20"/>
      <c r="R573" s="20"/>
      <c r="S573" s="20"/>
      <c r="T573" s="20"/>
      <c r="U573" s="20"/>
    </row>
    <row r="574" spans="16:21" x14ac:dyDescent="0.25">
      <c r="P574" s="20"/>
      <c r="Q574" s="20"/>
      <c r="R574" s="20"/>
      <c r="S574" s="20"/>
      <c r="T574" s="20"/>
      <c r="U574" s="20"/>
    </row>
    <row r="575" spans="16:21" x14ac:dyDescent="0.25">
      <c r="P575" s="20"/>
      <c r="Q575" s="20"/>
      <c r="R575" s="20"/>
      <c r="S575" s="20"/>
      <c r="T575" s="20"/>
      <c r="U575" s="20"/>
    </row>
    <row r="576" spans="16:21" x14ac:dyDescent="0.25">
      <c r="P576" s="20"/>
      <c r="Q576" s="20"/>
      <c r="R576" s="20"/>
      <c r="S576" s="20"/>
      <c r="T576" s="20"/>
      <c r="U576" s="20"/>
    </row>
    <row r="577" spans="16:21" x14ac:dyDescent="0.25">
      <c r="P577" s="20"/>
      <c r="Q577" s="20"/>
      <c r="R577" s="20"/>
      <c r="S577" s="20"/>
      <c r="T577" s="20"/>
      <c r="U577" s="20"/>
    </row>
    <row r="578" spans="16:21" x14ac:dyDescent="0.25">
      <c r="P578" s="20"/>
      <c r="Q578" s="20"/>
      <c r="R578" s="20"/>
      <c r="S578" s="20"/>
      <c r="T578" s="20"/>
      <c r="U578" s="20"/>
    </row>
    <row r="579" spans="16:21" x14ac:dyDescent="0.25">
      <c r="P579" s="20"/>
      <c r="Q579" s="20"/>
      <c r="R579" s="20"/>
      <c r="S579" s="20"/>
      <c r="T579" s="20"/>
      <c r="U579" s="20"/>
    </row>
    <row r="580" spans="16:21" x14ac:dyDescent="0.25">
      <c r="P580" s="20"/>
      <c r="Q580" s="20"/>
      <c r="R580" s="20"/>
      <c r="S580" s="20"/>
      <c r="T580" s="20"/>
      <c r="U580" s="20"/>
    </row>
    <row r="581" spans="16:21" x14ac:dyDescent="0.25">
      <c r="P581" s="20"/>
      <c r="Q581" s="20"/>
      <c r="R581" s="20"/>
      <c r="S581" s="20"/>
      <c r="T581" s="20"/>
      <c r="U581" s="20"/>
    </row>
    <row r="582" spans="16:21" x14ac:dyDescent="0.25">
      <c r="P582" s="20"/>
      <c r="Q582" s="20"/>
      <c r="R582" s="20"/>
      <c r="S582" s="20"/>
      <c r="T582" s="20"/>
      <c r="U582" s="20"/>
    </row>
    <row r="583" spans="16:21" x14ac:dyDescent="0.25">
      <c r="P583" s="20"/>
      <c r="Q583" s="20"/>
      <c r="R583" s="20"/>
      <c r="S583" s="20"/>
      <c r="T583" s="20"/>
      <c r="U583" s="20"/>
    </row>
    <row r="584" spans="16:21" x14ac:dyDescent="0.25">
      <c r="P584" s="20"/>
      <c r="Q584" s="20"/>
      <c r="R584" s="20"/>
      <c r="S584" s="20"/>
      <c r="T584" s="20"/>
      <c r="U584" s="20"/>
    </row>
    <row r="585" spans="16:21" x14ac:dyDescent="0.25">
      <c r="P585" s="20"/>
      <c r="Q585" s="20"/>
      <c r="R585" s="20"/>
      <c r="S585" s="20"/>
      <c r="T585" s="20"/>
      <c r="U585" s="20"/>
    </row>
    <row r="586" spans="16:21" x14ac:dyDescent="0.25">
      <c r="P586" s="20"/>
      <c r="Q586" s="20"/>
      <c r="R586" s="20"/>
      <c r="S586" s="20"/>
      <c r="T586" s="20"/>
      <c r="U586" s="20"/>
    </row>
    <row r="587" spans="16:21" x14ac:dyDescent="0.25">
      <c r="P587" s="20"/>
      <c r="Q587" s="20"/>
      <c r="R587" s="20"/>
      <c r="S587" s="20"/>
      <c r="T587" s="20"/>
      <c r="U587" s="20"/>
    </row>
    <row r="588" spans="16:21" x14ac:dyDescent="0.25">
      <c r="P588" s="20"/>
      <c r="Q588" s="20"/>
      <c r="R588" s="20"/>
      <c r="S588" s="20"/>
      <c r="T588" s="20"/>
      <c r="U588" s="20"/>
    </row>
    <row r="589" spans="16:21" x14ac:dyDescent="0.25">
      <c r="P589" s="20"/>
      <c r="Q589" s="20"/>
      <c r="R589" s="20"/>
      <c r="S589" s="20"/>
      <c r="T589" s="20"/>
      <c r="U589" s="20"/>
    </row>
    <row r="590" spans="16:21" x14ac:dyDescent="0.25">
      <c r="P590" s="20"/>
      <c r="Q590" s="20"/>
      <c r="R590" s="20"/>
      <c r="S590" s="20"/>
      <c r="T590" s="20"/>
      <c r="U590" s="20"/>
    </row>
    <row r="591" spans="16:21" x14ac:dyDescent="0.25">
      <c r="P591" s="20"/>
      <c r="Q591" s="20"/>
      <c r="R591" s="20"/>
      <c r="S591" s="20"/>
      <c r="T591" s="20"/>
      <c r="U591" s="20"/>
    </row>
    <row r="592" spans="16:21" x14ac:dyDescent="0.25">
      <c r="P592" s="20"/>
      <c r="Q592" s="20"/>
      <c r="R592" s="20"/>
      <c r="S592" s="20"/>
      <c r="T592" s="20"/>
      <c r="U592" s="20"/>
    </row>
    <row r="593" spans="16:21" x14ac:dyDescent="0.25">
      <c r="P593" s="20"/>
      <c r="Q593" s="20"/>
      <c r="R593" s="20"/>
      <c r="S593" s="20"/>
      <c r="T593" s="20"/>
      <c r="U593" s="20"/>
    </row>
    <row r="594" spans="16:21" x14ac:dyDescent="0.25">
      <c r="P594" s="20"/>
      <c r="Q594" s="20"/>
      <c r="R594" s="20"/>
      <c r="S594" s="20"/>
      <c r="T594" s="20"/>
      <c r="U594" s="20"/>
    </row>
    <row r="595" spans="16:21" x14ac:dyDescent="0.25">
      <c r="P595" s="20"/>
      <c r="Q595" s="20"/>
      <c r="R595" s="20"/>
      <c r="S595" s="20"/>
      <c r="T595" s="20"/>
      <c r="U595" s="20"/>
    </row>
    <row r="596" spans="16:21" x14ac:dyDescent="0.25">
      <c r="P596" s="20"/>
      <c r="Q596" s="20"/>
      <c r="R596" s="20"/>
      <c r="S596" s="20"/>
      <c r="T596" s="20"/>
      <c r="U596" s="20"/>
    </row>
    <row r="597" spans="16:21" x14ac:dyDescent="0.25">
      <c r="P597" s="20"/>
      <c r="Q597" s="20"/>
      <c r="R597" s="20"/>
      <c r="S597" s="20"/>
      <c r="T597" s="20"/>
      <c r="U597" s="20"/>
    </row>
    <row r="598" spans="16:21" x14ac:dyDescent="0.25">
      <c r="P598" s="20"/>
      <c r="Q598" s="20"/>
      <c r="R598" s="20"/>
      <c r="S598" s="20"/>
      <c r="T598" s="20"/>
      <c r="U598" s="20"/>
    </row>
    <row r="599" spans="16:21" x14ac:dyDescent="0.25">
      <c r="P599" s="20"/>
      <c r="Q599" s="20"/>
      <c r="R599" s="20"/>
      <c r="S599" s="20"/>
      <c r="T599" s="20"/>
      <c r="U599" s="20"/>
    </row>
    <row r="600" spans="16:21" x14ac:dyDescent="0.25">
      <c r="P600" s="20"/>
      <c r="Q600" s="20"/>
      <c r="R600" s="20"/>
      <c r="S600" s="20"/>
      <c r="T600" s="20"/>
      <c r="U600" s="20"/>
    </row>
    <row r="601" spans="16:21" x14ac:dyDescent="0.25">
      <c r="P601" s="20"/>
      <c r="Q601" s="20"/>
      <c r="R601" s="20"/>
      <c r="S601" s="20"/>
      <c r="T601" s="20"/>
      <c r="U601" s="20"/>
    </row>
    <row r="602" spans="16:21" x14ac:dyDescent="0.25">
      <c r="P602" s="20"/>
      <c r="Q602" s="20"/>
      <c r="R602" s="20"/>
      <c r="S602" s="20"/>
      <c r="T602" s="20"/>
      <c r="U602" s="20"/>
    </row>
    <row r="603" spans="16:21" x14ac:dyDescent="0.25">
      <c r="P603" s="20"/>
      <c r="Q603" s="20"/>
      <c r="R603" s="20"/>
      <c r="S603" s="20"/>
      <c r="T603" s="20"/>
      <c r="U603" s="20"/>
    </row>
    <row r="604" spans="16:21" x14ac:dyDescent="0.25">
      <c r="P604" s="20"/>
      <c r="Q604" s="20"/>
      <c r="R604" s="20"/>
      <c r="S604" s="20"/>
      <c r="T604" s="20"/>
      <c r="U604" s="20"/>
    </row>
    <row r="605" spans="16:21" x14ac:dyDescent="0.25">
      <c r="P605" s="20"/>
      <c r="Q605" s="20"/>
      <c r="R605" s="20"/>
      <c r="S605" s="20"/>
      <c r="T605" s="20"/>
      <c r="U605" s="20"/>
    </row>
    <row r="606" spans="16:21" x14ac:dyDescent="0.25">
      <c r="P606" s="20"/>
      <c r="Q606" s="20"/>
      <c r="R606" s="20"/>
      <c r="S606" s="20"/>
      <c r="T606" s="20"/>
      <c r="U606" s="20"/>
    </row>
    <row r="607" spans="16:21" x14ac:dyDescent="0.25">
      <c r="P607" s="20"/>
      <c r="Q607" s="20"/>
      <c r="R607" s="20"/>
      <c r="S607" s="20"/>
      <c r="T607" s="20"/>
      <c r="U607" s="20"/>
    </row>
    <row r="608" spans="16:21" x14ac:dyDescent="0.25">
      <c r="P608" s="20"/>
      <c r="Q608" s="20"/>
      <c r="R608" s="20"/>
      <c r="S608" s="20"/>
      <c r="T608" s="20"/>
      <c r="U608" s="20"/>
    </row>
    <row r="609" spans="16:21" x14ac:dyDescent="0.25">
      <c r="P609" s="20"/>
      <c r="Q609" s="20"/>
      <c r="R609" s="20"/>
      <c r="S609" s="20"/>
      <c r="T609" s="20"/>
      <c r="U609" s="20"/>
    </row>
    <row r="610" spans="16:21" x14ac:dyDescent="0.25">
      <c r="P610" s="20"/>
      <c r="Q610" s="20"/>
      <c r="R610" s="20"/>
      <c r="S610" s="20"/>
      <c r="T610" s="20"/>
      <c r="U610" s="20"/>
    </row>
    <row r="611" spans="16:21" x14ac:dyDescent="0.25">
      <c r="P611" s="20"/>
      <c r="Q611" s="20"/>
      <c r="R611" s="20"/>
      <c r="S611" s="20"/>
      <c r="T611" s="20"/>
      <c r="U611" s="20"/>
    </row>
    <row r="612" spans="16:21" x14ac:dyDescent="0.25">
      <c r="P612" s="20"/>
      <c r="Q612" s="20"/>
      <c r="R612" s="20"/>
      <c r="S612" s="20"/>
      <c r="T612" s="20"/>
      <c r="U612" s="20"/>
    </row>
    <row r="613" spans="16:21" x14ac:dyDescent="0.25">
      <c r="P613" s="20"/>
      <c r="Q613" s="20"/>
      <c r="R613" s="20"/>
      <c r="S613" s="20"/>
      <c r="T613" s="20"/>
      <c r="U613" s="20"/>
    </row>
    <row r="614" spans="16:21" x14ac:dyDescent="0.25">
      <c r="P614" s="20"/>
      <c r="Q614" s="20"/>
      <c r="R614" s="20"/>
      <c r="S614" s="20"/>
      <c r="T614" s="20"/>
      <c r="U614" s="20"/>
    </row>
    <row r="615" spans="16:21" x14ac:dyDescent="0.25">
      <c r="P615" s="20"/>
      <c r="Q615" s="20"/>
      <c r="R615" s="20"/>
      <c r="S615" s="20"/>
      <c r="T615" s="20"/>
      <c r="U615" s="20"/>
    </row>
    <row r="616" spans="16:21" x14ac:dyDescent="0.25">
      <c r="P616" s="20"/>
      <c r="Q616" s="20"/>
      <c r="R616" s="20"/>
      <c r="S616" s="20"/>
      <c r="T616" s="20"/>
      <c r="U616" s="20"/>
    </row>
    <row r="617" spans="16:21" x14ac:dyDescent="0.25">
      <c r="P617" s="20"/>
      <c r="Q617" s="20"/>
      <c r="R617" s="20"/>
      <c r="S617" s="20"/>
      <c r="T617" s="20"/>
      <c r="U617" s="20"/>
    </row>
    <row r="618" spans="16:21" x14ac:dyDescent="0.25">
      <c r="P618" s="20"/>
      <c r="Q618" s="20"/>
      <c r="R618" s="20"/>
      <c r="S618" s="20"/>
      <c r="T618" s="20"/>
      <c r="U618" s="20"/>
    </row>
    <row r="619" spans="16:21" x14ac:dyDescent="0.25">
      <c r="P619" s="20"/>
      <c r="Q619" s="20"/>
      <c r="R619" s="20"/>
      <c r="S619" s="20"/>
      <c r="T619" s="20"/>
      <c r="U619" s="20"/>
    </row>
    <row r="620" spans="16:21" x14ac:dyDescent="0.25">
      <c r="P620" s="20"/>
      <c r="Q620" s="20"/>
      <c r="R620" s="20"/>
      <c r="S620" s="20"/>
      <c r="T620" s="20"/>
      <c r="U620" s="20"/>
    </row>
    <row r="621" spans="16:21" x14ac:dyDescent="0.25">
      <c r="P621" s="20"/>
      <c r="Q621" s="20"/>
      <c r="R621" s="20"/>
      <c r="S621" s="20"/>
      <c r="T621" s="20"/>
      <c r="U621" s="20"/>
    </row>
    <row r="622" spans="16:21" x14ac:dyDescent="0.25">
      <c r="P622" s="20"/>
      <c r="Q622" s="20"/>
      <c r="R622" s="20"/>
      <c r="S622" s="20"/>
      <c r="T622" s="20"/>
      <c r="U622" s="20"/>
    </row>
    <row r="623" spans="16:21" x14ac:dyDescent="0.25">
      <c r="P623" s="20"/>
      <c r="Q623" s="20"/>
      <c r="R623" s="20"/>
      <c r="S623" s="20"/>
      <c r="T623" s="20"/>
      <c r="U623" s="20"/>
    </row>
    <row r="624" spans="16:21" x14ac:dyDescent="0.25">
      <c r="P624" s="20"/>
      <c r="Q624" s="20"/>
      <c r="R624" s="20"/>
      <c r="S624" s="20"/>
      <c r="T624" s="20"/>
      <c r="U624" s="20"/>
    </row>
    <row r="625" spans="16:21" x14ac:dyDescent="0.25">
      <c r="P625" s="20"/>
      <c r="Q625" s="20"/>
      <c r="R625" s="20"/>
      <c r="S625" s="20"/>
      <c r="T625" s="20"/>
      <c r="U625" s="20"/>
    </row>
    <row r="626" spans="16:21" x14ac:dyDescent="0.25">
      <c r="P626" s="20"/>
      <c r="Q626" s="20"/>
      <c r="R626" s="20"/>
      <c r="S626" s="20"/>
      <c r="T626" s="20"/>
      <c r="U626" s="20"/>
    </row>
    <row r="627" spans="16:21" x14ac:dyDescent="0.25">
      <c r="P627" s="20"/>
      <c r="Q627" s="20"/>
      <c r="R627" s="20"/>
      <c r="S627" s="20"/>
      <c r="T627" s="20"/>
      <c r="U627" s="20"/>
    </row>
    <row r="628" spans="16:21" x14ac:dyDescent="0.25">
      <c r="P628" s="20"/>
      <c r="Q628" s="20"/>
      <c r="R628" s="20"/>
      <c r="S628" s="20"/>
      <c r="T628" s="20"/>
      <c r="U628" s="20"/>
    </row>
    <row r="629" spans="16:21" x14ac:dyDescent="0.25">
      <c r="P629" s="20"/>
      <c r="Q629" s="20"/>
      <c r="R629" s="20"/>
      <c r="S629" s="20"/>
      <c r="T629" s="20"/>
      <c r="U629" s="20"/>
    </row>
    <row r="630" spans="16:21" x14ac:dyDescent="0.25">
      <c r="P630" s="20"/>
      <c r="Q630" s="20"/>
      <c r="R630" s="20"/>
      <c r="S630" s="20"/>
      <c r="T630" s="20"/>
      <c r="U630" s="20"/>
    </row>
    <row r="631" spans="16:21" x14ac:dyDescent="0.25">
      <c r="P631" s="20"/>
      <c r="Q631" s="20"/>
      <c r="R631" s="20"/>
      <c r="S631" s="20"/>
      <c r="T631" s="20"/>
      <c r="U631" s="20"/>
    </row>
    <row r="632" spans="16:21" x14ac:dyDescent="0.25">
      <c r="P632" s="20"/>
      <c r="Q632" s="20"/>
      <c r="R632" s="20"/>
      <c r="S632" s="20"/>
      <c r="T632" s="20"/>
      <c r="U632" s="20"/>
    </row>
    <row r="633" spans="16:21" x14ac:dyDescent="0.25">
      <c r="P633" s="20"/>
      <c r="Q633" s="20"/>
      <c r="R633" s="20"/>
      <c r="S633" s="20"/>
      <c r="T633" s="20"/>
      <c r="U633" s="20"/>
    </row>
    <row r="634" spans="16:21" x14ac:dyDescent="0.25">
      <c r="P634" s="20"/>
      <c r="Q634" s="20"/>
      <c r="R634" s="20"/>
      <c r="S634" s="20"/>
      <c r="T634" s="20"/>
      <c r="U634" s="20"/>
    </row>
    <row r="635" spans="16:21" x14ac:dyDescent="0.25">
      <c r="P635" s="20"/>
      <c r="Q635" s="20"/>
      <c r="R635" s="20"/>
      <c r="S635" s="20"/>
      <c r="T635" s="20"/>
      <c r="U635" s="20"/>
    </row>
    <row r="636" spans="16:21" x14ac:dyDescent="0.25">
      <c r="P636" s="20"/>
      <c r="Q636" s="20"/>
      <c r="R636" s="20"/>
      <c r="S636" s="20"/>
      <c r="T636" s="20"/>
      <c r="U636" s="20"/>
    </row>
    <row r="637" spans="16:21" x14ac:dyDescent="0.25">
      <c r="P637" s="20"/>
      <c r="Q637" s="20"/>
      <c r="R637" s="20"/>
      <c r="S637" s="20"/>
      <c r="T637" s="20"/>
      <c r="U637" s="20"/>
    </row>
    <row r="638" spans="16:21" x14ac:dyDescent="0.25">
      <c r="P638" s="20"/>
      <c r="Q638" s="20"/>
      <c r="R638" s="20"/>
      <c r="S638" s="20"/>
      <c r="T638" s="20"/>
      <c r="U638" s="20"/>
    </row>
    <row r="639" spans="16:21" x14ac:dyDescent="0.25">
      <c r="P639" s="20"/>
      <c r="Q639" s="20"/>
      <c r="R639" s="20"/>
      <c r="S639" s="20"/>
      <c r="T639" s="20"/>
      <c r="U639" s="20"/>
    </row>
    <row r="640" spans="16:21" x14ac:dyDescent="0.25">
      <c r="P640" s="20"/>
      <c r="Q640" s="20"/>
      <c r="R640" s="20"/>
      <c r="S640" s="20"/>
      <c r="T640" s="20"/>
      <c r="U640" s="20"/>
    </row>
    <row r="641" spans="16:21" x14ac:dyDescent="0.25">
      <c r="P641" s="20"/>
      <c r="Q641" s="20"/>
      <c r="R641" s="20"/>
      <c r="S641" s="20"/>
      <c r="T641" s="20"/>
      <c r="U641" s="20"/>
    </row>
    <row r="642" spans="16:21" x14ac:dyDescent="0.25">
      <c r="P642" s="20"/>
      <c r="Q642" s="20"/>
      <c r="R642" s="20"/>
      <c r="S642" s="20"/>
      <c r="T642" s="20"/>
      <c r="U642" s="20"/>
    </row>
    <row r="643" spans="16:21" x14ac:dyDescent="0.25">
      <c r="P643" s="20"/>
      <c r="Q643" s="20"/>
      <c r="R643" s="20"/>
      <c r="S643" s="20"/>
      <c r="T643" s="20"/>
      <c r="U643" s="20"/>
    </row>
    <row r="644" spans="16:21" x14ac:dyDescent="0.25">
      <c r="P644" s="20"/>
      <c r="Q644" s="20"/>
      <c r="R644" s="20"/>
      <c r="S644" s="20"/>
      <c r="T644" s="20"/>
      <c r="U644" s="20"/>
    </row>
    <row r="645" spans="16:21" x14ac:dyDescent="0.25">
      <c r="P645" s="20"/>
      <c r="Q645" s="20"/>
      <c r="R645" s="20"/>
      <c r="S645" s="20"/>
      <c r="T645" s="20"/>
      <c r="U645" s="20"/>
    </row>
    <row r="646" spans="16:21" x14ac:dyDescent="0.25">
      <c r="P646" s="20"/>
      <c r="Q646" s="20"/>
      <c r="R646" s="20"/>
      <c r="S646" s="20"/>
      <c r="T646" s="20"/>
      <c r="U646" s="20"/>
    </row>
    <row r="647" spans="16:21" x14ac:dyDescent="0.25">
      <c r="P647" s="20"/>
      <c r="Q647" s="20"/>
      <c r="R647" s="20"/>
      <c r="S647" s="20"/>
      <c r="T647" s="20"/>
      <c r="U647" s="20"/>
    </row>
    <row r="648" spans="16:21" x14ac:dyDescent="0.25">
      <c r="P648" s="20"/>
      <c r="Q648" s="20"/>
      <c r="R648" s="20"/>
      <c r="S648" s="20"/>
      <c r="T648" s="20"/>
      <c r="U648" s="20"/>
    </row>
    <row r="649" spans="16:21" x14ac:dyDescent="0.25">
      <c r="P649" s="20"/>
      <c r="Q649" s="20"/>
      <c r="R649" s="20"/>
      <c r="S649" s="20"/>
      <c r="T649" s="20"/>
      <c r="U649" s="20"/>
    </row>
    <row r="650" spans="16:21" x14ac:dyDescent="0.25">
      <c r="P650" s="20"/>
      <c r="Q650" s="20"/>
      <c r="R650" s="20"/>
      <c r="S650" s="20"/>
      <c r="T650" s="20"/>
      <c r="U650" s="20"/>
    </row>
    <row r="651" spans="16:21" x14ac:dyDescent="0.25">
      <c r="P651" s="20"/>
      <c r="Q651" s="20"/>
      <c r="R651" s="20"/>
      <c r="S651" s="20"/>
      <c r="T651" s="20"/>
      <c r="U651" s="20"/>
    </row>
    <row r="652" spans="16:21" x14ac:dyDescent="0.25">
      <c r="P652" s="20"/>
      <c r="Q652" s="20"/>
      <c r="R652" s="20"/>
      <c r="S652" s="20"/>
      <c r="T652" s="20"/>
      <c r="U652" s="20"/>
    </row>
    <row r="653" spans="16:21" x14ac:dyDescent="0.25">
      <c r="P653" s="20"/>
      <c r="Q653" s="20"/>
      <c r="R653" s="20"/>
      <c r="S653" s="20"/>
      <c r="T653" s="20"/>
      <c r="U653" s="20"/>
    </row>
    <row r="654" spans="16:21" x14ac:dyDescent="0.25">
      <c r="P654" s="20"/>
      <c r="Q654" s="20"/>
      <c r="R654" s="20"/>
      <c r="S654" s="20"/>
      <c r="T654" s="20"/>
      <c r="U654" s="20"/>
    </row>
    <row r="655" spans="16:21" x14ac:dyDescent="0.25">
      <c r="P655" s="20"/>
      <c r="Q655" s="20"/>
      <c r="R655" s="20"/>
      <c r="S655" s="20"/>
      <c r="T655" s="20"/>
      <c r="U655" s="20"/>
    </row>
    <row r="656" spans="16:21" x14ac:dyDescent="0.25">
      <c r="P656" s="20"/>
      <c r="Q656" s="20"/>
      <c r="R656" s="20"/>
      <c r="S656" s="20"/>
      <c r="T656" s="20"/>
      <c r="U656" s="20"/>
    </row>
    <row r="657" spans="16:21" x14ac:dyDescent="0.25">
      <c r="P657" s="20"/>
      <c r="Q657" s="20"/>
      <c r="R657" s="20"/>
      <c r="S657" s="20"/>
      <c r="T657" s="20"/>
      <c r="U657" s="20"/>
    </row>
    <row r="658" spans="16:21" x14ac:dyDescent="0.25">
      <c r="P658" s="20"/>
      <c r="Q658" s="20"/>
      <c r="R658" s="20"/>
      <c r="S658" s="20"/>
      <c r="T658" s="20"/>
      <c r="U658" s="20"/>
    </row>
    <row r="659" spans="16:21" x14ac:dyDescent="0.25">
      <c r="P659" s="20"/>
      <c r="Q659" s="20"/>
      <c r="R659" s="20"/>
      <c r="S659" s="20"/>
      <c r="T659" s="20"/>
      <c r="U659" s="20"/>
    </row>
    <row r="660" spans="16:21" x14ac:dyDescent="0.25">
      <c r="P660" s="20"/>
      <c r="Q660" s="20"/>
      <c r="R660" s="20"/>
      <c r="S660" s="20"/>
      <c r="T660" s="20"/>
      <c r="U660" s="20"/>
    </row>
    <row r="661" spans="16:21" x14ac:dyDescent="0.25">
      <c r="P661" s="20"/>
      <c r="Q661" s="20"/>
      <c r="R661" s="20"/>
      <c r="S661" s="20"/>
      <c r="T661" s="20"/>
      <c r="U661" s="20"/>
    </row>
    <row r="662" spans="16:21" x14ac:dyDescent="0.25">
      <c r="P662" s="20"/>
      <c r="Q662" s="20"/>
      <c r="R662" s="20"/>
      <c r="S662" s="20"/>
      <c r="T662" s="20"/>
      <c r="U662" s="20"/>
    </row>
    <row r="663" spans="16:21" x14ac:dyDescent="0.25">
      <c r="P663" s="20"/>
      <c r="Q663" s="20"/>
      <c r="R663" s="20"/>
      <c r="S663" s="20"/>
      <c r="T663" s="20"/>
      <c r="U663" s="20"/>
    </row>
    <row r="664" spans="16:21" x14ac:dyDescent="0.25">
      <c r="P664" s="20"/>
      <c r="Q664" s="20"/>
      <c r="R664" s="20"/>
      <c r="S664" s="20"/>
      <c r="T664" s="20"/>
      <c r="U664" s="20"/>
    </row>
    <row r="665" spans="16:21" x14ac:dyDescent="0.25">
      <c r="P665" s="20"/>
      <c r="Q665" s="20"/>
      <c r="R665" s="20"/>
      <c r="S665" s="20"/>
      <c r="T665" s="20"/>
      <c r="U665" s="20"/>
    </row>
    <row r="666" spans="16:21" x14ac:dyDescent="0.25">
      <c r="P666" s="20"/>
      <c r="Q666" s="20"/>
      <c r="R666" s="20"/>
      <c r="S666" s="20"/>
      <c r="T666" s="20"/>
      <c r="U666" s="20"/>
    </row>
    <row r="667" spans="16:21" x14ac:dyDescent="0.25">
      <c r="P667" s="20"/>
      <c r="Q667" s="20"/>
      <c r="R667" s="20"/>
      <c r="S667" s="20"/>
      <c r="T667" s="20"/>
      <c r="U667" s="20"/>
    </row>
    <row r="668" spans="16:21" x14ac:dyDescent="0.25">
      <c r="P668" s="20"/>
      <c r="Q668" s="20"/>
      <c r="R668" s="20"/>
      <c r="S668" s="20"/>
      <c r="T668" s="20"/>
      <c r="U668" s="20"/>
    </row>
    <row r="669" spans="16:21" x14ac:dyDescent="0.25">
      <c r="P669" s="20"/>
      <c r="Q669" s="20"/>
      <c r="R669" s="20"/>
      <c r="S669" s="20"/>
      <c r="T669" s="20"/>
      <c r="U669" s="20"/>
    </row>
    <row r="670" spans="16:21" x14ac:dyDescent="0.25">
      <c r="P670" s="20"/>
      <c r="Q670" s="20"/>
      <c r="R670" s="20"/>
      <c r="S670" s="20"/>
      <c r="T670" s="20"/>
      <c r="U670" s="20"/>
    </row>
    <row r="671" spans="16:21" x14ac:dyDescent="0.25">
      <c r="P671" s="20"/>
      <c r="Q671" s="20"/>
      <c r="R671" s="20"/>
      <c r="S671" s="20"/>
      <c r="T671" s="20"/>
      <c r="U671" s="20"/>
    </row>
    <row r="672" spans="16:21" x14ac:dyDescent="0.25">
      <c r="P672" s="20"/>
      <c r="Q672" s="20"/>
      <c r="R672" s="20"/>
      <c r="S672" s="20"/>
      <c r="T672" s="20"/>
      <c r="U672" s="20"/>
    </row>
    <row r="673" spans="16:21" x14ac:dyDescent="0.25">
      <c r="P673" s="20"/>
      <c r="Q673" s="20"/>
      <c r="R673" s="20"/>
      <c r="S673" s="20"/>
      <c r="T673" s="20"/>
      <c r="U673" s="20"/>
    </row>
    <row r="674" spans="16:21" x14ac:dyDescent="0.25">
      <c r="P674" s="20"/>
      <c r="Q674" s="20"/>
      <c r="R674" s="20"/>
      <c r="S674" s="20"/>
      <c r="T674" s="20"/>
      <c r="U674" s="20"/>
    </row>
    <row r="675" spans="16:21" x14ac:dyDescent="0.25">
      <c r="P675" s="20"/>
      <c r="Q675" s="20"/>
      <c r="R675" s="20"/>
      <c r="S675" s="20"/>
      <c r="T675" s="20"/>
      <c r="U675" s="20"/>
    </row>
    <row r="676" spans="16:21" x14ac:dyDescent="0.25">
      <c r="P676" s="20"/>
      <c r="Q676" s="20"/>
      <c r="R676" s="20"/>
      <c r="S676" s="20"/>
      <c r="T676" s="20"/>
      <c r="U676" s="20"/>
    </row>
    <row r="677" spans="16:21" x14ac:dyDescent="0.25">
      <c r="P677" s="20"/>
      <c r="Q677" s="20"/>
      <c r="R677" s="20"/>
      <c r="S677" s="20"/>
      <c r="T677" s="20"/>
      <c r="U677" s="20"/>
    </row>
    <row r="678" spans="16:21" x14ac:dyDescent="0.25">
      <c r="P678" s="20"/>
      <c r="Q678" s="20"/>
      <c r="R678" s="20"/>
      <c r="S678" s="20"/>
      <c r="T678" s="20"/>
      <c r="U678" s="20"/>
    </row>
    <row r="679" spans="16:21" x14ac:dyDescent="0.25">
      <c r="P679" s="20"/>
      <c r="Q679" s="20"/>
      <c r="R679" s="20"/>
      <c r="S679" s="20"/>
      <c r="T679" s="20"/>
      <c r="U679" s="20"/>
    </row>
    <row r="680" spans="16:21" x14ac:dyDescent="0.25">
      <c r="P680" s="20"/>
      <c r="Q680" s="20"/>
      <c r="R680" s="20"/>
      <c r="S680" s="20"/>
      <c r="T680" s="20"/>
      <c r="U680" s="20"/>
    </row>
    <row r="681" spans="16:21" x14ac:dyDescent="0.25">
      <c r="P681" s="20"/>
      <c r="Q681" s="20"/>
      <c r="R681" s="20"/>
      <c r="S681" s="20"/>
      <c r="T681" s="20"/>
      <c r="U681" s="20"/>
    </row>
    <row r="682" spans="16:21" x14ac:dyDescent="0.25">
      <c r="P682" s="20"/>
      <c r="Q682" s="20"/>
      <c r="R682" s="20"/>
      <c r="S682" s="20"/>
      <c r="T682" s="20"/>
      <c r="U682" s="20"/>
    </row>
    <row r="683" spans="16:21" x14ac:dyDescent="0.25">
      <c r="P683" s="20"/>
      <c r="Q683" s="20"/>
      <c r="R683" s="20"/>
      <c r="S683" s="20"/>
      <c r="T683" s="20"/>
      <c r="U683" s="20"/>
    </row>
    <row r="684" spans="16:21" x14ac:dyDescent="0.25">
      <c r="P684" s="20"/>
      <c r="Q684" s="20"/>
      <c r="R684" s="20"/>
      <c r="S684" s="20"/>
      <c r="T684" s="20"/>
      <c r="U684" s="20"/>
    </row>
    <row r="685" spans="16:21" x14ac:dyDescent="0.25">
      <c r="P685" s="20"/>
      <c r="Q685" s="20"/>
      <c r="R685" s="20"/>
      <c r="S685" s="20"/>
      <c r="T685" s="20"/>
      <c r="U685" s="20"/>
    </row>
    <row r="686" spans="16:21" x14ac:dyDescent="0.25">
      <c r="P686" s="20"/>
      <c r="Q686" s="20"/>
      <c r="R686" s="20"/>
      <c r="S686" s="20"/>
      <c r="T686" s="20"/>
      <c r="U686" s="20"/>
    </row>
    <row r="687" spans="16:21" x14ac:dyDescent="0.25">
      <c r="P687" s="20"/>
      <c r="Q687" s="20"/>
      <c r="R687" s="20"/>
      <c r="S687" s="20"/>
      <c r="T687" s="20"/>
      <c r="U687" s="20"/>
    </row>
    <row r="688" spans="16:21" x14ac:dyDescent="0.25">
      <c r="P688" s="20"/>
      <c r="Q688" s="20"/>
      <c r="R688" s="20"/>
      <c r="S688" s="20"/>
      <c r="T688" s="20"/>
      <c r="U688" s="20"/>
    </row>
    <row r="689" spans="16:21" x14ac:dyDescent="0.25">
      <c r="P689" s="20"/>
      <c r="Q689" s="20"/>
      <c r="R689" s="20"/>
      <c r="S689" s="20"/>
      <c r="T689" s="20"/>
      <c r="U689" s="20"/>
    </row>
    <row r="690" spans="16:21" x14ac:dyDescent="0.25">
      <c r="P690" s="20"/>
      <c r="Q690" s="20"/>
      <c r="R690" s="20"/>
      <c r="S690" s="20"/>
      <c r="T690" s="20"/>
      <c r="U690" s="20"/>
    </row>
    <row r="691" spans="16:21" x14ac:dyDescent="0.25">
      <c r="P691" s="20"/>
      <c r="Q691" s="20"/>
      <c r="R691" s="20"/>
      <c r="S691" s="20"/>
      <c r="T691" s="20"/>
      <c r="U691" s="20"/>
    </row>
    <row r="692" spans="16:21" x14ac:dyDescent="0.25">
      <c r="P692" s="20"/>
      <c r="Q692" s="20"/>
      <c r="R692" s="20"/>
      <c r="S692" s="20"/>
      <c r="T692" s="20"/>
      <c r="U692" s="20"/>
    </row>
    <row r="693" spans="16:21" x14ac:dyDescent="0.25">
      <c r="P693" s="20"/>
      <c r="Q693" s="20"/>
      <c r="R693" s="20"/>
      <c r="S693" s="20"/>
      <c r="T693" s="20"/>
      <c r="U693" s="20"/>
    </row>
    <row r="694" spans="16:21" x14ac:dyDescent="0.25">
      <c r="P694" s="20"/>
      <c r="Q694" s="20"/>
      <c r="R694" s="20"/>
      <c r="S694" s="20"/>
      <c r="T694" s="20"/>
      <c r="U694" s="20"/>
    </row>
    <row r="695" spans="16:21" x14ac:dyDescent="0.25">
      <c r="P695" s="20"/>
      <c r="Q695" s="20"/>
      <c r="R695" s="20"/>
      <c r="S695" s="20"/>
      <c r="T695" s="20"/>
      <c r="U695" s="20"/>
    </row>
    <row r="696" spans="16:21" x14ac:dyDescent="0.25">
      <c r="P696" s="20"/>
      <c r="Q696" s="20"/>
      <c r="R696" s="20"/>
      <c r="S696" s="20"/>
      <c r="T696" s="20"/>
      <c r="U696" s="20"/>
    </row>
    <row r="697" spans="16:21" x14ac:dyDescent="0.25">
      <c r="P697" s="20"/>
      <c r="Q697" s="20"/>
      <c r="R697" s="20"/>
      <c r="S697" s="20"/>
      <c r="T697" s="20"/>
      <c r="U697" s="20"/>
    </row>
    <row r="698" spans="16:21" x14ac:dyDescent="0.25">
      <c r="P698" s="20"/>
      <c r="Q698" s="20"/>
      <c r="R698" s="20"/>
      <c r="S698" s="20"/>
      <c r="T698" s="20"/>
      <c r="U698" s="20"/>
    </row>
    <row r="699" spans="16:21" x14ac:dyDescent="0.25">
      <c r="P699" s="20"/>
      <c r="Q699" s="20"/>
      <c r="R699" s="20"/>
      <c r="S699" s="20"/>
      <c r="T699" s="20"/>
      <c r="U699" s="20"/>
    </row>
    <row r="700" spans="16:21" x14ac:dyDescent="0.25">
      <c r="P700" s="20"/>
      <c r="Q700" s="20"/>
      <c r="R700" s="20"/>
      <c r="S700" s="20"/>
      <c r="T700" s="20"/>
      <c r="U700" s="20"/>
    </row>
    <row r="701" spans="16:21" x14ac:dyDescent="0.25">
      <c r="P701" s="20"/>
      <c r="Q701" s="20"/>
      <c r="R701" s="20"/>
      <c r="S701" s="20"/>
      <c r="T701" s="20"/>
      <c r="U701" s="20"/>
    </row>
    <row r="702" spans="16:21" x14ac:dyDescent="0.25">
      <c r="P702" s="20"/>
      <c r="Q702" s="20"/>
      <c r="R702" s="20"/>
      <c r="S702" s="20"/>
      <c r="T702" s="20"/>
      <c r="U702" s="20"/>
    </row>
    <row r="703" spans="16:21" x14ac:dyDescent="0.25">
      <c r="P703" s="20"/>
      <c r="Q703" s="20"/>
      <c r="R703" s="20"/>
      <c r="S703" s="20"/>
      <c r="T703" s="20"/>
      <c r="U703" s="20"/>
    </row>
    <row r="704" spans="16:21" x14ac:dyDescent="0.25">
      <c r="P704" s="20"/>
      <c r="Q704" s="20"/>
      <c r="R704" s="20"/>
      <c r="S704" s="20"/>
      <c r="T704" s="20"/>
      <c r="U704" s="20"/>
    </row>
    <row r="705" spans="16:21" x14ac:dyDescent="0.25">
      <c r="P705" s="20"/>
      <c r="Q705" s="20"/>
      <c r="R705" s="20"/>
      <c r="S705" s="20"/>
      <c r="T705" s="20"/>
      <c r="U705" s="20"/>
    </row>
    <row r="706" spans="16:21" x14ac:dyDescent="0.25">
      <c r="P706" s="20"/>
      <c r="Q706" s="20"/>
      <c r="R706" s="20"/>
      <c r="S706" s="20"/>
      <c r="T706" s="20"/>
      <c r="U706" s="20"/>
    </row>
    <row r="707" spans="16:21" x14ac:dyDescent="0.25">
      <c r="P707" s="20"/>
      <c r="Q707" s="20"/>
      <c r="R707" s="20"/>
      <c r="S707" s="20"/>
      <c r="T707" s="20"/>
      <c r="U707" s="20"/>
    </row>
    <row r="708" spans="16:21" x14ac:dyDescent="0.25">
      <c r="P708" s="20"/>
      <c r="Q708" s="20"/>
      <c r="R708" s="20"/>
      <c r="S708" s="20"/>
      <c r="T708" s="20"/>
      <c r="U708" s="20"/>
    </row>
    <row r="709" spans="16:21" x14ac:dyDescent="0.25">
      <c r="P709" s="20"/>
      <c r="Q709" s="20"/>
      <c r="R709" s="20"/>
      <c r="S709" s="20"/>
      <c r="T709" s="20"/>
      <c r="U709" s="20"/>
    </row>
    <row r="710" spans="16:21" x14ac:dyDescent="0.25">
      <c r="P710" s="20"/>
      <c r="Q710" s="20"/>
      <c r="R710" s="20"/>
      <c r="S710" s="20"/>
      <c r="T710" s="20"/>
      <c r="U710" s="20"/>
    </row>
    <row r="711" spans="16:21" x14ac:dyDescent="0.25">
      <c r="P711" s="20"/>
      <c r="Q711" s="20"/>
      <c r="R711" s="20"/>
      <c r="S711" s="20"/>
      <c r="T711" s="20"/>
      <c r="U711" s="20"/>
    </row>
    <row r="712" spans="16:21" x14ac:dyDescent="0.25">
      <c r="P712" s="20"/>
      <c r="Q712" s="20"/>
      <c r="R712" s="20"/>
      <c r="S712" s="20"/>
      <c r="T712" s="20"/>
      <c r="U712" s="20"/>
    </row>
    <row r="713" spans="16:21" x14ac:dyDescent="0.25">
      <c r="P713" s="20"/>
      <c r="Q713" s="20"/>
      <c r="R713" s="20"/>
      <c r="S713" s="20"/>
      <c r="T713" s="20"/>
      <c r="U713" s="20"/>
    </row>
    <row r="714" spans="16:21" x14ac:dyDescent="0.25">
      <c r="P714" s="20"/>
      <c r="Q714" s="20"/>
      <c r="R714" s="20"/>
      <c r="S714" s="20"/>
      <c r="T714" s="20"/>
      <c r="U714" s="20"/>
    </row>
    <row r="715" spans="16:21" x14ac:dyDescent="0.25">
      <c r="P715" s="20"/>
      <c r="Q715" s="20"/>
      <c r="R715" s="20"/>
      <c r="S715" s="20"/>
      <c r="T715" s="20"/>
      <c r="U715" s="20"/>
    </row>
    <row r="716" spans="16:21" x14ac:dyDescent="0.25">
      <c r="P716" s="20"/>
      <c r="Q716" s="20"/>
      <c r="R716" s="20"/>
      <c r="S716" s="20"/>
      <c r="T716" s="20"/>
      <c r="U716" s="20"/>
    </row>
    <row r="717" spans="16:21" x14ac:dyDescent="0.25">
      <c r="P717" s="20"/>
      <c r="Q717" s="20"/>
      <c r="R717" s="20"/>
      <c r="S717" s="20"/>
      <c r="T717" s="20"/>
      <c r="U717" s="20"/>
    </row>
    <row r="718" spans="16:21" x14ac:dyDescent="0.25">
      <c r="P718" s="20"/>
      <c r="Q718" s="20"/>
      <c r="R718" s="20"/>
      <c r="S718" s="20"/>
      <c r="T718" s="20"/>
      <c r="U718" s="20"/>
    </row>
    <row r="719" spans="16:21" x14ac:dyDescent="0.25">
      <c r="P719" s="20"/>
      <c r="Q719" s="20"/>
      <c r="R719" s="20"/>
      <c r="S719" s="20"/>
      <c r="T719" s="20"/>
      <c r="U719" s="20"/>
    </row>
    <row r="720" spans="16:21" x14ac:dyDescent="0.25">
      <c r="P720" s="20"/>
      <c r="Q720" s="20"/>
      <c r="R720" s="20"/>
      <c r="S720" s="20"/>
      <c r="T720" s="20"/>
      <c r="U720" s="20"/>
    </row>
    <row r="721" spans="16:21" x14ac:dyDescent="0.25">
      <c r="P721" s="20"/>
      <c r="Q721" s="20"/>
      <c r="R721" s="20"/>
      <c r="S721" s="20"/>
      <c r="T721" s="20"/>
      <c r="U721" s="20"/>
    </row>
    <row r="722" spans="16:21" x14ac:dyDescent="0.25">
      <c r="P722" s="20"/>
      <c r="Q722" s="20"/>
      <c r="R722" s="20"/>
      <c r="S722" s="20"/>
      <c r="T722" s="20"/>
      <c r="U722" s="20"/>
    </row>
    <row r="723" spans="16:21" x14ac:dyDescent="0.25">
      <c r="P723" s="20"/>
      <c r="Q723" s="20"/>
      <c r="R723" s="20"/>
      <c r="S723" s="20"/>
      <c r="T723" s="20"/>
      <c r="U723" s="20"/>
    </row>
    <row r="724" spans="16:21" x14ac:dyDescent="0.25">
      <c r="P724" s="20"/>
      <c r="Q724" s="20"/>
      <c r="R724" s="20"/>
      <c r="S724" s="20"/>
      <c r="T724" s="20"/>
      <c r="U724" s="20"/>
    </row>
    <row r="725" spans="16:21" x14ac:dyDescent="0.25">
      <c r="P725" s="20"/>
      <c r="Q725" s="20"/>
      <c r="R725" s="20"/>
      <c r="S725" s="20"/>
      <c r="T725" s="20"/>
      <c r="U725" s="20"/>
    </row>
    <row r="726" spans="16:21" x14ac:dyDescent="0.25">
      <c r="P726" s="20"/>
      <c r="Q726" s="20"/>
      <c r="R726" s="20"/>
      <c r="S726" s="20"/>
      <c r="T726" s="20"/>
      <c r="U726" s="20"/>
    </row>
    <row r="727" spans="16:21" x14ac:dyDescent="0.25">
      <c r="P727" s="20"/>
      <c r="Q727" s="20"/>
      <c r="R727" s="20"/>
      <c r="S727" s="20"/>
      <c r="T727" s="20"/>
      <c r="U727" s="20"/>
    </row>
    <row r="728" spans="16:21" x14ac:dyDescent="0.25">
      <c r="P728" s="20"/>
      <c r="Q728" s="20"/>
      <c r="R728" s="20"/>
      <c r="S728" s="20"/>
      <c r="T728" s="20"/>
      <c r="U728" s="20"/>
    </row>
    <row r="729" spans="16:21" x14ac:dyDescent="0.25">
      <c r="P729" s="20"/>
      <c r="Q729" s="20"/>
      <c r="R729" s="20"/>
      <c r="S729" s="20"/>
      <c r="T729" s="20"/>
      <c r="U729" s="20"/>
    </row>
    <row r="730" spans="16:21" x14ac:dyDescent="0.25">
      <c r="P730" s="20"/>
      <c r="Q730" s="20"/>
      <c r="R730" s="20"/>
      <c r="S730" s="20"/>
      <c r="T730" s="20"/>
      <c r="U730" s="20"/>
    </row>
    <row r="731" spans="16:21" x14ac:dyDescent="0.25">
      <c r="P731" s="20"/>
      <c r="Q731" s="20"/>
      <c r="R731" s="20"/>
      <c r="S731" s="20"/>
      <c r="T731" s="20"/>
      <c r="U731" s="20"/>
    </row>
    <row r="732" spans="16:21" x14ac:dyDescent="0.25">
      <c r="P732" s="20"/>
      <c r="Q732" s="20"/>
      <c r="R732" s="20"/>
      <c r="S732" s="20"/>
      <c r="T732" s="20"/>
      <c r="U732" s="20"/>
    </row>
    <row r="733" spans="16:21" x14ac:dyDescent="0.25">
      <c r="P733" s="20"/>
      <c r="Q733" s="20"/>
      <c r="R733" s="20"/>
      <c r="S733" s="20"/>
      <c r="T733" s="20"/>
      <c r="U733" s="20"/>
    </row>
    <row r="734" spans="16:21" x14ac:dyDescent="0.25">
      <c r="P734" s="20"/>
      <c r="Q734" s="20"/>
      <c r="R734" s="20"/>
      <c r="S734" s="20"/>
      <c r="T734" s="20"/>
      <c r="U734" s="20"/>
    </row>
    <row r="735" spans="16:21" x14ac:dyDescent="0.25">
      <c r="P735" s="20"/>
      <c r="Q735" s="20"/>
      <c r="R735" s="20"/>
      <c r="S735" s="20"/>
      <c r="T735" s="20"/>
      <c r="U735" s="20"/>
    </row>
    <row r="736" spans="16:21" x14ac:dyDescent="0.25">
      <c r="P736" s="20"/>
      <c r="Q736" s="20"/>
      <c r="R736" s="20"/>
      <c r="S736" s="20"/>
      <c r="T736" s="20"/>
      <c r="U736" s="20"/>
    </row>
    <row r="737" spans="16:21" x14ac:dyDescent="0.25">
      <c r="P737" s="20"/>
      <c r="Q737" s="20"/>
      <c r="R737" s="20"/>
      <c r="S737" s="20"/>
      <c r="T737" s="20"/>
      <c r="U737" s="20"/>
    </row>
    <row r="738" spans="16:21" x14ac:dyDescent="0.25">
      <c r="P738" s="20"/>
      <c r="Q738" s="20"/>
      <c r="R738" s="20"/>
      <c r="S738" s="20"/>
      <c r="T738" s="20"/>
      <c r="U738" s="20"/>
    </row>
    <row r="739" spans="16:21" x14ac:dyDescent="0.25">
      <c r="P739" s="20"/>
      <c r="Q739" s="20"/>
      <c r="R739" s="20"/>
      <c r="S739" s="20"/>
      <c r="T739" s="20"/>
      <c r="U739" s="20"/>
    </row>
    <row r="740" spans="16:21" x14ac:dyDescent="0.25">
      <c r="P740" s="20"/>
      <c r="Q740" s="20"/>
      <c r="R740" s="20"/>
      <c r="S740" s="20"/>
      <c r="T740" s="20"/>
      <c r="U740" s="20"/>
    </row>
    <row r="741" spans="16:21" x14ac:dyDescent="0.25">
      <c r="P741" s="20"/>
      <c r="Q741" s="20"/>
      <c r="R741" s="20"/>
      <c r="S741" s="20"/>
      <c r="T741" s="20"/>
      <c r="U741" s="20"/>
    </row>
    <row r="742" spans="16:21" x14ac:dyDescent="0.25">
      <c r="P742" s="20"/>
      <c r="Q742" s="20"/>
      <c r="R742" s="20"/>
      <c r="S742" s="20"/>
      <c r="T742" s="20"/>
      <c r="U742" s="20"/>
    </row>
    <row r="743" spans="16:21" x14ac:dyDescent="0.25">
      <c r="P743" s="20"/>
      <c r="Q743" s="20"/>
      <c r="R743" s="20"/>
      <c r="S743" s="20"/>
      <c r="T743" s="20"/>
      <c r="U743" s="20"/>
    </row>
    <row r="744" spans="16:21" x14ac:dyDescent="0.25">
      <c r="P744" s="20"/>
      <c r="Q744" s="20"/>
      <c r="R744" s="20"/>
      <c r="S744" s="20"/>
      <c r="T744" s="20"/>
      <c r="U744" s="20"/>
    </row>
    <row r="745" spans="16:21" x14ac:dyDescent="0.25">
      <c r="P745" s="20"/>
      <c r="Q745" s="20"/>
      <c r="R745" s="20"/>
      <c r="S745" s="20"/>
      <c r="T745" s="20"/>
      <c r="U745" s="20"/>
    </row>
    <row r="746" spans="16:21" x14ac:dyDescent="0.25">
      <c r="P746" s="20"/>
      <c r="Q746" s="20"/>
      <c r="R746" s="20"/>
      <c r="S746" s="20"/>
      <c r="T746" s="20"/>
      <c r="U746" s="20"/>
    </row>
    <row r="747" spans="16:21" x14ac:dyDescent="0.25">
      <c r="P747" s="20"/>
      <c r="Q747" s="20"/>
      <c r="R747" s="20"/>
      <c r="S747" s="20"/>
      <c r="T747" s="20"/>
      <c r="U747" s="20"/>
    </row>
    <row r="748" spans="16:21" x14ac:dyDescent="0.25">
      <c r="P748" s="20"/>
      <c r="Q748" s="20"/>
      <c r="R748" s="20"/>
      <c r="S748" s="20"/>
      <c r="T748" s="20"/>
      <c r="U748" s="20"/>
    </row>
    <row r="749" spans="16:21" x14ac:dyDescent="0.25">
      <c r="P749" s="20"/>
      <c r="Q749" s="20"/>
      <c r="R749" s="20"/>
      <c r="S749" s="20"/>
      <c r="T749" s="20"/>
      <c r="U749" s="20"/>
    </row>
    <row r="750" spans="16:21" x14ac:dyDescent="0.25">
      <c r="P750" s="20"/>
      <c r="Q750" s="20"/>
      <c r="R750" s="20"/>
      <c r="S750" s="20"/>
      <c r="T750" s="20"/>
      <c r="U750" s="20"/>
    </row>
    <row r="751" spans="16:21" x14ac:dyDescent="0.25">
      <c r="P751" s="20"/>
      <c r="Q751" s="20"/>
      <c r="R751" s="20"/>
      <c r="S751" s="20"/>
      <c r="T751" s="20"/>
      <c r="U751" s="20"/>
    </row>
    <row r="752" spans="16:21" x14ac:dyDescent="0.25">
      <c r="P752" s="20"/>
      <c r="Q752" s="20"/>
      <c r="R752" s="20"/>
      <c r="S752" s="20"/>
      <c r="T752" s="20"/>
      <c r="U752" s="20"/>
    </row>
    <row r="753" spans="16:21" x14ac:dyDescent="0.25">
      <c r="P753" s="20"/>
      <c r="Q753" s="20"/>
      <c r="R753" s="20"/>
      <c r="S753" s="20"/>
      <c r="T753" s="20"/>
      <c r="U753" s="20"/>
    </row>
    <row r="754" spans="16:21" x14ac:dyDescent="0.25">
      <c r="P754" s="20"/>
      <c r="Q754" s="20"/>
      <c r="R754" s="20"/>
      <c r="S754" s="20"/>
      <c r="T754" s="20"/>
      <c r="U754" s="20"/>
    </row>
    <row r="755" spans="16:21" x14ac:dyDescent="0.25">
      <c r="P755" s="20"/>
      <c r="Q755" s="20"/>
      <c r="R755" s="20"/>
      <c r="S755" s="20"/>
      <c r="T755" s="20"/>
      <c r="U755" s="20"/>
    </row>
    <row r="756" spans="16:21" x14ac:dyDescent="0.25">
      <c r="P756" s="20"/>
      <c r="Q756" s="20"/>
      <c r="R756" s="20"/>
      <c r="S756" s="20"/>
      <c r="T756" s="20"/>
      <c r="U756" s="20"/>
    </row>
    <row r="757" spans="16:21" x14ac:dyDescent="0.25">
      <c r="P757" s="20"/>
      <c r="Q757" s="20"/>
      <c r="R757" s="20"/>
      <c r="S757" s="20"/>
      <c r="T757" s="20"/>
      <c r="U757" s="20"/>
    </row>
    <row r="758" spans="16:21" x14ac:dyDescent="0.25">
      <c r="P758" s="20"/>
      <c r="Q758" s="20"/>
      <c r="R758" s="20"/>
      <c r="S758" s="20"/>
      <c r="T758" s="20"/>
      <c r="U758" s="20"/>
    </row>
    <row r="759" spans="16:21" x14ac:dyDescent="0.25">
      <c r="P759" s="20"/>
      <c r="Q759" s="20"/>
      <c r="R759" s="20"/>
      <c r="S759" s="20"/>
      <c r="T759" s="20"/>
      <c r="U759" s="20"/>
    </row>
  </sheetData>
  <sheetProtection password="9DCE" sheet="1" objects="1" scenarios="1" selectLockedCells="1" selectUnlockedCells="1"/>
  <mergeCells count="1">
    <mergeCell ref="N5:P5"/>
  </mergeCells>
  <hyperlinks>
    <hyperlink ref="N5" r:id="rId1" display="http://wechselstrom-zeigerdiagramme.de"/>
    <hyperlink ref="N5:P5" r:id="rId2" display="http://Wechselstrom-Zeigerdiagramme"/>
  </hyperlinks>
  <pageMargins left="0.7" right="0.7" top="0.78740157499999996" bottom="0.78740157499999996" header="0.3" footer="0.3"/>
  <pageSetup paperSize="9" orientation="portrait" horizontalDpi="4294967293" verticalDpi="4294967293" r:id="rId3"/>
  <ignoredErrors>
    <ignoredError sqref="AB5 AA29" formula="1"/>
    <ignoredError sqref="AB4 AB6 Y17:Y18 Y19" evalError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Spinner 1">
              <controlPr locked="0" defaultSize="0" autoPict="0">
                <anchor moveWithCells="1" sizeWithCells="1">
                  <from>
                    <xdr:col>1</xdr:col>
                    <xdr:colOff>9525</xdr:colOff>
                    <xdr:row>9</xdr:row>
                    <xdr:rowOff>285750</xdr:rowOff>
                  </from>
                  <to>
                    <xdr:col>2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Spinner 2">
              <controlPr locked="0" defaultSize="0" autoPict="0">
                <anchor moveWithCells="1" sizeWithCells="1">
                  <from>
                    <xdr:col>3</xdr:col>
                    <xdr:colOff>19050</xdr:colOff>
                    <xdr:row>9</xdr:row>
                    <xdr:rowOff>285750</xdr:rowOff>
                  </from>
                  <to>
                    <xdr:col>4</xdr:col>
                    <xdr:colOff>19050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Spinner 3">
              <controlPr locked="0" defaultSize="0" autoPict="0">
                <anchor moveWithCells="1" sizeWithCells="1">
                  <from>
                    <xdr:col>5</xdr:col>
                    <xdr:colOff>9525</xdr:colOff>
                    <xdr:row>10</xdr:row>
                    <xdr:rowOff>9525</xdr:rowOff>
                  </from>
                  <to>
                    <xdr:col>6</xdr:col>
                    <xdr:colOff>9525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Linien- und Zeigerdiagramm</vt:lpstr>
      <vt:lpstr>Wirk- Blind- und Scheinleistung</vt:lpstr>
      <vt:lpstr>Blindleistungskompensation</vt:lpstr>
      <vt:lpstr>Reihenkompensation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Bengfort</dc:creator>
  <cp:lastModifiedBy>Wolfgang Bengfort</cp:lastModifiedBy>
  <dcterms:created xsi:type="dcterms:W3CDTF">2016-02-10T12:51:34Z</dcterms:created>
  <dcterms:modified xsi:type="dcterms:W3CDTF">2016-02-21T13:52:08Z</dcterms:modified>
</cp:coreProperties>
</file>